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4932\Downloads\"/>
    </mc:Choice>
  </mc:AlternateContent>
  <xr:revisionPtr revIDLastSave="0" documentId="13_ncr:1_{8A5BB43B-4A2A-4642-ABE3-F011899E8F24}" xr6:coauthVersionLast="36" xr6:coauthVersionMax="47" xr10:uidLastSave="{00000000-0000-0000-0000-000000000000}"/>
  <bookViews>
    <workbookView xWindow="0" yWindow="0" windowWidth="21540" windowHeight="7080" xr2:uid="{42F3C0D8-FB57-4A10-9F21-6611480271AF}"/>
  </bookViews>
  <sheets>
    <sheet name="Objednávka" sheetId="1" r:id="rId1"/>
    <sheet name="Seznam" sheetId="2" r:id="rId2"/>
    <sheet name="Zdroj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7" i="2"/>
  <c r="C15" i="4" l="1"/>
  <c r="D11" i="2" s="1"/>
  <c r="D15" i="4"/>
  <c r="E11" i="2" s="1"/>
  <c r="E15" i="4"/>
  <c r="F11" i="2" s="1"/>
  <c r="G15" i="4"/>
  <c r="H11" i="2" s="1"/>
  <c r="H15" i="4"/>
  <c r="I11" i="2" s="1"/>
  <c r="J15" i="4"/>
  <c r="K11" i="2" s="1"/>
  <c r="F15" i="4"/>
  <c r="K15" i="4"/>
  <c r="L11" i="2" s="1"/>
  <c r="F16" i="4"/>
  <c r="K16" i="4"/>
  <c r="L12" i="2" s="1"/>
  <c r="F17" i="4"/>
  <c r="G13" i="2" s="1"/>
  <c r="F18" i="4"/>
  <c r="G14" i="2" s="1"/>
  <c r="F19" i="4"/>
  <c r="G15" i="2" s="1"/>
  <c r="F20" i="4"/>
  <c r="G16" i="2" s="1"/>
  <c r="F21" i="4"/>
  <c r="G17" i="2" s="1"/>
  <c r="F22" i="4"/>
  <c r="G18" i="2" s="1"/>
  <c r="F23" i="4"/>
  <c r="G19" i="2" s="1"/>
  <c r="F24" i="4"/>
  <c r="G20" i="2" s="1"/>
  <c r="F25" i="4"/>
  <c r="G21" i="2" s="1"/>
  <c r="F26" i="4"/>
  <c r="G22" i="2" s="1"/>
  <c r="F27" i="4"/>
  <c r="G23" i="2" s="1"/>
  <c r="F28" i="4"/>
  <c r="G24" i="2" s="1"/>
  <c r="F29" i="4"/>
  <c r="G25" i="2" s="1"/>
  <c r="F30" i="4"/>
  <c r="G26" i="2" s="1"/>
  <c r="F31" i="4"/>
  <c r="G27" i="2" s="1"/>
  <c r="F32" i="4"/>
  <c r="G28" i="2" s="1"/>
  <c r="F33" i="4"/>
  <c r="G29" i="2" s="1"/>
  <c r="F34" i="4"/>
  <c r="G30" i="2" s="1"/>
  <c r="F35" i="4"/>
  <c r="G31" i="2" s="1"/>
  <c r="F36" i="4"/>
  <c r="G32" i="2" s="1"/>
  <c r="F37" i="4"/>
  <c r="G33" i="2" s="1"/>
  <c r="F38" i="4"/>
  <c r="G34" i="2" s="1"/>
  <c r="F39" i="4"/>
  <c r="G35" i="2" s="1"/>
  <c r="F40" i="4"/>
  <c r="G36" i="2" s="1"/>
  <c r="F41" i="4"/>
  <c r="G37" i="2" s="1"/>
  <c r="F42" i="4"/>
  <c r="G38" i="2" s="1"/>
  <c r="F43" i="4"/>
  <c r="G39" i="2" s="1"/>
  <c r="F44" i="4"/>
  <c r="G40" i="2" s="1"/>
  <c r="F45" i="4"/>
  <c r="G41" i="2" s="1"/>
  <c r="F46" i="4"/>
  <c r="G42" i="2" s="1"/>
  <c r="F47" i="4"/>
  <c r="G43" i="2" s="1"/>
  <c r="F48" i="4"/>
  <c r="G44" i="2" s="1"/>
  <c r="F49" i="4"/>
  <c r="G45" i="2" s="1"/>
  <c r="F50" i="4"/>
  <c r="G46" i="2" s="1"/>
  <c r="F51" i="4"/>
  <c r="G47" i="2" s="1"/>
  <c r="F52" i="4"/>
  <c r="G48" i="2" s="1"/>
  <c r="F53" i="4"/>
  <c r="G49" i="2" s="1"/>
  <c r="F54" i="4"/>
  <c r="G50" i="2" s="1"/>
  <c r="K17" i="4"/>
  <c r="L13" i="2" s="1"/>
  <c r="K18" i="4"/>
  <c r="L14" i="2" s="1"/>
  <c r="K19" i="4"/>
  <c r="L15" i="2" s="1"/>
  <c r="K20" i="4"/>
  <c r="L16" i="2" s="1"/>
  <c r="K21" i="4"/>
  <c r="L17" i="2" s="1"/>
  <c r="K22" i="4"/>
  <c r="L18" i="2" s="1"/>
  <c r="K23" i="4"/>
  <c r="L19" i="2" s="1"/>
  <c r="K24" i="4"/>
  <c r="L20" i="2" s="1"/>
  <c r="K25" i="4"/>
  <c r="L21" i="2" s="1"/>
  <c r="K26" i="4"/>
  <c r="L22" i="2" s="1"/>
  <c r="K27" i="4"/>
  <c r="L23" i="2" s="1"/>
  <c r="K28" i="4"/>
  <c r="L24" i="2" s="1"/>
  <c r="K29" i="4"/>
  <c r="L25" i="2" s="1"/>
  <c r="K30" i="4"/>
  <c r="L26" i="2" s="1"/>
  <c r="K31" i="4"/>
  <c r="L27" i="2" s="1"/>
  <c r="K32" i="4"/>
  <c r="L28" i="2" s="1"/>
  <c r="K33" i="4"/>
  <c r="L29" i="2" s="1"/>
  <c r="K34" i="4"/>
  <c r="L30" i="2" s="1"/>
  <c r="K35" i="4"/>
  <c r="L31" i="2" s="1"/>
  <c r="K36" i="4"/>
  <c r="L32" i="2" s="1"/>
  <c r="K37" i="4"/>
  <c r="L33" i="2" s="1"/>
  <c r="K38" i="4"/>
  <c r="L34" i="2" s="1"/>
  <c r="K39" i="4"/>
  <c r="L35" i="2" s="1"/>
  <c r="K40" i="4"/>
  <c r="L36" i="2" s="1"/>
  <c r="K41" i="4"/>
  <c r="L37" i="2" s="1"/>
  <c r="K42" i="4"/>
  <c r="L38" i="2" s="1"/>
  <c r="K43" i="4"/>
  <c r="L39" i="2" s="1"/>
  <c r="K44" i="4"/>
  <c r="L40" i="2" s="1"/>
  <c r="K45" i="4"/>
  <c r="L41" i="2" s="1"/>
  <c r="K46" i="4"/>
  <c r="L42" i="2" s="1"/>
  <c r="K47" i="4"/>
  <c r="L43" i="2" s="1"/>
  <c r="K48" i="4"/>
  <c r="L44" i="2" s="1"/>
  <c r="K49" i="4"/>
  <c r="L45" i="2" s="1"/>
  <c r="K50" i="4"/>
  <c r="L46" i="2" s="1"/>
  <c r="K51" i="4"/>
  <c r="L47" i="2" s="1"/>
  <c r="K52" i="4"/>
  <c r="L48" i="2" s="1"/>
  <c r="K53" i="4"/>
  <c r="L49" i="2" s="1"/>
  <c r="K54" i="4"/>
  <c r="L50" i="2" s="1"/>
  <c r="P7" i="4"/>
  <c r="J54" i="4"/>
  <c r="K50" i="2" s="1"/>
  <c r="I54" i="4"/>
  <c r="J50" i="2" s="1"/>
  <c r="H54" i="4"/>
  <c r="I50" i="2" s="1"/>
  <c r="G54" i="4"/>
  <c r="H50" i="2" s="1"/>
  <c r="E54" i="4"/>
  <c r="F50" i="2" s="1"/>
  <c r="D54" i="4"/>
  <c r="E50" i="2" s="1"/>
  <c r="C54" i="4"/>
  <c r="D50" i="2" s="1"/>
  <c r="J53" i="4"/>
  <c r="K49" i="2" s="1"/>
  <c r="I53" i="4"/>
  <c r="J49" i="2" s="1"/>
  <c r="H53" i="4"/>
  <c r="I49" i="2" s="1"/>
  <c r="G53" i="4"/>
  <c r="H49" i="2" s="1"/>
  <c r="E53" i="4"/>
  <c r="F49" i="2" s="1"/>
  <c r="D53" i="4"/>
  <c r="E49" i="2" s="1"/>
  <c r="C53" i="4"/>
  <c r="D49" i="2" s="1"/>
  <c r="J52" i="4"/>
  <c r="K48" i="2" s="1"/>
  <c r="I52" i="4"/>
  <c r="J48" i="2" s="1"/>
  <c r="H52" i="4"/>
  <c r="I48" i="2" s="1"/>
  <c r="G52" i="4"/>
  <c r="H48" i="2" s="1"/>
  <c r="E52" i="4"/>
  <c r="F48" i="2" s="1"/>
  <c r="D52" i="4"/>
  <c r="E48" i="2" s="1"/>
  <c r="C52" i="4"/>
  <c r="D48" i="2" s="1"/>
  <c r="J51" i="4"/>
  <c r="K47" i="2" s="1"/>
  <c r="I51" i="4"/>
  <c r="J47" i="2" s="1"/>
  <c r="H51" i="4"/>
  <c r="I47" i="2" s="1"/>
  <c r="G51" i="4"/>
  <c r="H47" i="2" s="1"/>
  <c r="E51" i="4"/>
  <c r="F47" i="2" s="1"/>
  <c r="D51" i="4"/>
  <c r="E47" i="2" s="1"/>
  <c r="C51" i="4"/>
  <c r="D47" i="2" s="1"/>
  <c r="J50" i="4"/>
  <c r="K46" i="2" s="1"/>
  <c r="I50" i="4"/>
  <c r="J46" i="2" s="1"/>
  <c r="H50" i="4"/>
  <c r="I46" i="2" s="1"/>
  <c r="G50" i="4"/>
  <c r="H46" i="2" s="1"/>
  <c r="E50" i="4"/>
  <c r="F46" i="2" s="1"/>
  <c r="D50" i="4"/>
  <c r="E46" i="2" s="1"/>
  <c r="C50" i="4"/>
  <c r="D46" i="2" s="1"/>
  <c r="J49" i="4"/>
  <c r="K45" i="2" s="1"/>
  <c r="I49" i="4"/>
  <c r="J45" i="2" s="1"/>
  <c r="H49" i="4"/>
  <c r="I45" i="2" s="1"/>
  <c r="G49" i="4"/>
  <c r="H45" i="2" s="1"/>
  <c r="E49" i="4"/>
  <c r="F45" i="2" s="1"/>
  <c r="D49" i="4"/>
  <c r="E45" i="2" s="1"/>
  <c r="C49" i="4"/>
  <c r="D45" i="2" s="1"/>
  <c r="J48" i="4"/>
  <c r="K44" i="2" s="1"/>
  <c r="I48" i="4"/>
  <c r="J44" i="2" s="1"/>
  <c r="H48" i="4"/>
  <c r="I44" i="2" s="1"/>
  <c r="G48" i="4"/>
  <c r="H44" i="2" s="1"/>
  <c r="E48" i="4"/>
  <c r="F44" i="2" s="1"/>
  <c r="D48" i="4"/>
  <c r="E44" i="2" s="1"/>
  <c r="C48" i="4"/>
  <c r="D44" i="2" s="1"/>
  <c r="J47" i="4"/>
  <c r="K43" i="2" s="1"/>
  <c r="I47" i="4"/>
  <c r="J43" i="2" s="1"/>
  <c r="H47" i="4"/>
  <c r="I43" i="2" s="1"/>
  <c r="G47" i="4"/>
  <c r="H43" i="2" s="1"/>
  <c r="E47" i="4"/>
  <c r="F43" i="2" s="1"/>
  <c r="D47" i="4"/>
  <c r="E43" i="2" s="1"/>
  <c r="C47" i="4"/>
  <c r="D43" i="2" s="1"/>
  <c r="J46" i="4"/>
  <c r="K42" i="2" s="1"/>
  <c r="I46" i="4"/>
  <c r="J42" i="2" s="1"/>
  <c r="H46" i="4"/>
  <c r="I42" i="2" s="1"/>
  <c r="G46" i="4"/>
  <c r="H42" i="2" s="1"/>
  <c r="E46" i="4"/>
  <c r="F42" i="2" s="1"/>
  <c r="D46" i="4"/>
  <c r="E42" i="2" s="1"/>
  <c r="C46" i="4"/>
  <c r="D42" i="2" s="1"/>
  <c r="J45" i="4"/>
  <c r="K41" i="2" s="1"/>
  <c r="I45" i="4"/>
  <c r="J41" i="2" s="1"/>
  <c r="H45" i="4"/>
  <c r="I41" i="2" s="1"/>
  <c r="G45" i="4"/>
  <c r="H41" i="2" s="1"/>
  <c r="E45" i="4"/>
  <c r="F41" i="2" s="1"/>
  <c r="D45" i="4"/>
  <c r="E41" i="2" s="1"/>
  <c r="C45" i="4"/>
  <c r="D41" i="2" s="1"/>
  <c r="J44" i="4"/>
  <c r="K40" i="2" s="1"/>
  <c r="I44" i="4"/>
  <c r="J40" i="2" s="1"/>
  <c r="H44" i="4"/>
  <c r="I40" i="2" s="1"/>
  <c r="G44" i="4"/>
  <c r="H40" i="2" s="1"/>
  <c r="E44" i="4"/>
  <c r="F40" i="2" s="1"/>
  <c r="D44" i="4"/>
  <c r="E40" i="2" s="1"/>
  <c r="C44" i="4"/>
  <c r="D40" i="2" s="1"/>
  <c r="J43" i="4"/>
  <c r="K39" i="2" s="1"/>
  <c r="I43" i="4"/>
  <c r="J39" i="2" s="1"/>
  <c r="H43" i="4"/>
  <c r="I39" i="2" s="1"/>
  <c r="G43" i="4"/>
  <c r="H39" i="2" s="1"/>
  <c r="E43" i="4"/>
  <c r="F39" i="2" s="1"/>
  <c r="D43" i="4"/>
  <c r="E39" i="2" s="1"/>
  <c r="C43" i="4"/>
  <c r="D39" i="2" s="1"/>
  <c r="J42" i="4"/>
  <c r="K38" i="2" s="1"/>
  <c r="I42" i="4"/>
  <c r="J38" i="2" s="1"/>
  <c r="H42" i="4"/>
  <c r="I38" i="2" s="1"/>
  <c r="G42" i="4"/>
  <c r="H38" i="2" s="1"/>
  <c r="E42" i="4"/>
  <c r="F38" i="2" s="1"/>
  <c r="D42" i="4"/>
  <c r="E38" i="2" s="1"/>
  <c r="C42" i="4"/>
  <c r="D38" i="2" s="1"/>
  <c r="J41" i="4"/>
  <c r="K37" i="2" s="1"/>
  <c r="I41" i="4"/>
  <c r="J37" i="2" s="1"/>
  <c r="H41" i="4"/>
  <c r="I37" i="2" s="1"/>
  <c r="G41" i="4"/>
  <c r="H37" i="2" s="1"/>
  <c r="E41" i="4"/>
  <c r="F37" i="2" s="1"/>
  <c r="D41" i="4"/>
  <c r="E37" i="2" s="1"/>
  <c r="C41" i="4"/>
  <c r="D37" i="2" s="1"/>
  <c r="J40" i="4"/>
  <c r="K36" i="2" s="1"/>
  <c r="I40" i="4"/>
  <c r="J36" i="2" s="1"/>
  <c r="H40" i="4"/>
  <c r="I36" i="2" s="1"/>
  <c r="G40" i="4"/>
  <c r="H36" i="2" s="1"/>
  <c r="E40" i="4"/>
  <c r="F36" i="2" s="1"/>
  <c r="D40" i="4"/>
  <c r="E36" i="2" s="1"/>
  <c r="C40" i="4"/>
  <c r="D36" i="2" s="1"/>
  <c r="J39" i="4"/>
  <c r="K35" i="2" s="1"/>
  <c r="I39" i="4"/>
  <c r="J35" i="2" s="1"/>
  <c r="H39" i="4"/>
  <c r="I35" i="2" s="1"/>
  <c r="G39" i="4"/>
  <c r="H35" i="2" s="1"/>
  <c r="E39" i="4"/>
  <c r="F35" i="2" s="1"/>
  <c r="D39" i="4"/>
  <c r="E35" i="2" s="1"/>
  <c r="C39" i="4"/>
  <c r="D35" i="2" s="1"/>
  <c r="J38" i="4"/>
  <c r="K34" i="2" s="1"/>
  <c r="I38" i="4"/>
  <c r="J34" i="2" s="1"/>
  <c r="H38" i="4"/>
  <c r="I34" i="2" s="1"/>
  <c r="G38" i="4"/>
  <c r="H34" i="2" s="1"/>
  <c r="E38" i="4"/>
  <c r="F34" i="2" s="1"/>
  <c r="D38" i="4"/>
  <c r="E34" i="2" s="1"/>
  <c r="C38" i="4"/>
  <c r="D34" i="2" s="1"/>
  <c r="J37" i="4"/>
  <c r="K33" i="2" s="1"/>
  <c r="I37" i="4"/>
  <c r="J33" i="2" s="1"/>
  <c r="H37" i="4"/>
  <c r="I33" i="2" s="1"/>
  <c r="G37" i="4"/>
  <c r="H33" i="2" s="1"/>
  <c r="E37" i="4"/>
  <c r="F33" i="2" s="1"/>
  <c r="D37" i="4"/>
  <c r="E33" i="2" s="1"/>
  <c r="C37" i="4"/>
  <c r="D33" i="2" s="1"/>
  <c r="J36" i="4"/>
  <c r="K32" i="2" s="1"/>
  <c r="I36" i="4"/>
  <c r="J32" i="2" s="1"/>
  <c r="H36" i="4"/>
  <c r="I32" i="2" s="1"/>
  <c r="G36" i="4"/>
  <c r="H32" i="2" s="1"/>
  <c r="E36" i="4"/>
  <c r="F32" i="2" s="1"/>
  <c r="D36" i="4"/>
  <c r="E32" i="2" s="1"/>
  <c r="C36" i="4"/>
  <c r="D32" i="2" s="1"/>
  <c r="J35" i="4"/>
  <c r="K31" i="2" s="1"/>
  <c r="I35" i="4"/>
  <c r="J31" i="2" s="1"/>
  <c r="H35" i="4"/>
  <c r="I31" i="2" s="1"/>
  <c r="G35" i="4"/>
  <c r="H31" i="2" s="1"/>
  <c r="E35" i="4"/>
  <c r="F31" i="2" s="1"/>
  <c r="D35" i="4"/>
  <c r="E31" i="2" s="1"/>
  <c r="C35" i="4"/>
  <c r="D31" i="2" s="1"/>
  <c r="J34" i="4"/>
  <c r="K30" i="2" s="1"/>
  <c r="I34" i="4"/>
  <c r="J30" i="2" s="1"/>
  <c r="H34" i="4"/>
  <c r="I30" i="2" s="1"/>
  <c r="G34" i="4"/>
  <c r="H30" i="2" s="1"/>
  <c r="E34" i="4"/>
  <c r="F30" i="2" s="1"/>
  <c r="D34" i="4"/>
  <c r="E30" i="2" s="1"/>
  <c r="C34" i="4"/>
  <c r="D30" i="2" s="1"/>
  <c r="J33" i="4"/>
  <c r="K29" i="2" s="1"/>
  <c r="I33" i="4"/>
  <c r="J29" i="2" s="1"/>
  <c r="H33" i="4"/>
  <c r="I29" i="2" s="1"/>
  <c r="G33" i="4"/>
  <c r="H29" i="2" s="1"/>
  <c r="E33" i="4"/>
  <c r="F29" i="2" s="1"/>
  <c r="D33" i="4"/>
  <c r="E29" i="2" s="1"/>
  <c r="C33" i="4"/>
  <c r="D29" i="2" s="1"/>
  <c r="J32" i="4"/>
  <c r="K28" i="2" s="1"/>
  <c r="I32" i="4"/>
  <c r="J28" i="2" s="1"/>
  <c r="H32" i="4"/>
  <c r="I28" i="2" s="1"/>
  <c r="G32" i="4"/>
  <c r="H28" i="2" s="1"/>
  <c r="E32" i="4"/>
  <c r="F28" i="2" s="1"/>
  <c r="D32" i="4"/>
  <c r="E28" i="2" s="1"/>
  <c r="C32" i="4"/>
  <c r="D28" i="2" s="1"/>
  <c r="J31" i="4"/>
  <c r="K27" i="2" s="1"/>
  <c r="I31" i="4"/>
  <c r="J27" i="2" s="1"/>
  <c r="H31" i="4"/>
  <c r="I27" i="2" s="1"/>
  <c r="G31" i="4"/>
  <c r="H27" i="2" s="1"/>
  <c r="E31" i="4"/>
  <c r="F27" i="2" s="1"/>
  <c r="D31" i="4"/>
  <c r="E27" i="2" s="1"/>
  <c r="C31" i="4"/>
  <c r="D27" i="2" s="1"/>
  <c r="J30" i="4"/>
  <c r="K26" i="2" s="1"/>
  <c r="I30" i="4"/>
  <c r="J26" i="2" s="1"/>
  <c r="H30" i="4"/>
  <c r="I26" i="2" s="1"/>
  <c r="G30" i="4"/>
  <c r="H26" i="2" s="1"/>
  <c r="E30" i="4"/>
  <c r="F26" i="2" s="1"/>
  <c r="D30" i="4"/>
  <c r="E26" i="2" s="1"/>
  <c r="C30" i="4"/>
  <c r="D26" i="2" s="1"/>
  <c r="J29" i="4"/>
  <c r="K25" i="2" s="1"/>
  <c r="I29" i="4"/>
  <c r="J25" i="2" s="1"/>
  <c r="H29" i="4"/>
  <c r="I25" i="2" s="1"/>
  <c r="G29" i="4"/>
  <c r="H25" i="2" s="1"/>
  <c r="E29" i="4"/>
  <c r="F25" i="2" s="1"/>
  <c r="D29" i="4"/>
  <c r="E25" i="2" s="1"/>
  <c r="C29" i="4"/>
  <c r="D25" i="2" s="1"/>
  <c r="J28" i="4"/>
  <c r="K24" i="2" s="1"/>
  <c r="I28" i="4"/>
  <c r="J24" i="2" s="1"/>
  <c r="H28" i="4"/>
  <c r="I24" i="2" s="1"/>
  <c r="G28" i="4"/>
  <c r="H24" i="2" s="1"/>
  <c r="E28" i="4"/>
  <c r="F24" i="2" s="1"/>
  <c r="D28" i="4"/>
  <c r="E24" i="2" s="1"/>
  <c r="C28" i="4"/>
  <c r="D24" i="2" s="1"/>
  <c r="J27" i="4"/>
  <c r="K23" i="2" s="1"/>
  <c r="I27" i="4"/>
  <c r="J23" i="2" s="1"/>
  <c r="H27" i="4"/>
  <c r="I23" i="2" s="1"/>
  <c r="G27" i="4"/>
  <c r="H23" i="2" s="1"/>
  <c r="E27" i="4"/>
  <c r="F23" i="2" s="1"/>
  <c r="D27" i="4"/>
  <c r="E23" i="2" s="1"/>
  <c r="C27" i="4"/>
  <c r="D23" i="2" s="1"/>
  <c r="J26" i="4"/>
  <c r="K22" i="2" s="1"/>
  <c r="I26" i="4"/>
  <c r="J22" i="2" s="1"/>
  <c r="H26" i="4"/>
  <c r="I22" i="2" s="1"/>
  <c r="G26" i="4"/>
  <c r="H22" i="2" s="1"/>
  <c r="E26" i="4"/>
  <c r="F22" i="2" s="1"/>
  <c r="D26" i="4"/>
  <c r="E22" i="2" s="1"/>
  <c r="C26" i="4"/>
  <c r="D22" i="2" s="1"/>
  <c r="J25" i="4"/>
  <c r="K21" i="2" s="1"/>
  <c r="I25" i="4"/>
  <c r="J21" i="2" s="1"/>
  <c r="H25" i="4"/>
  <c r="I21" i="2" s="1"/>
  <c r="G25" i="4"/>
  <c r="H21" i="2" s="1"/>
  <c r="E25" i="4"/>
  <c r="F21" i="2" s="1"/>
  <c r="D25" i="4"/>
  <c r="E21" i="2" s="1"/>
  <c r="C25" i="4"/>
  <c r="D21" i="2" s="1"/>
  <c r="J24" i="4"/>
  <c r="K20" i="2" s="1"/>
  <c r="I24" i="4"/>
  <c r="J20" i="2" s="1"/>
  <c r="H24" i="4"/>
  <c r="I20" i="2" s="1"/>
  <c r="G24" i="4"/>
  <c r="H20" i="2" s="1"/>
  <c r="E24" i="4"/>
  <c r="F20" i="2" s="1"/>
  <c r="D24" i="4"/>
  <c r="E20" i="2" s="1"/>
  <c r="C24" i="4"/>
  <c r="D20" i="2" s="1"/>
  <c r="J23" i="4"/>
  <c r="K19" i="2" s="1"/>
  <c r="I23" i="4"/>
  <c r="J19" i="2" s="1"/>
  <c r="H23" i="4"/>
  <c r="I19" i="2" s="1"/>
  <c r="G23" i="4"/>
  <c r="H19" i="2" s="1"/>
  <c r="E23" i="4"/>
  <c r="F19" i="2" s="1"/>
  <c r="D23" i="4"/>
  <c r="E19" i="2" s="1"/>
  <c r="C23" i="4"/>
  <c r="D19" i="2" s="1"/>
  <c r="J22" i="4"/>
  <c r="K18" i="2" s="1"/>
  <c r="I22" i="4"/>
  <c r="J18" i="2" s="1"/>
  <c r="H22" i="4"/>
  <c r="I18" i="2" s="1"/>
  <c r="G22" i="4"/>
  <c r="H18" i="2" s="1"/>
  <c r="E22" i="4"/>
  <c r="F18" i="2" s="1"/>
  <c r="D22" i="4"/>
  <c r="E18" i="2" s="1"/>
  <c r="C22" i="4"/>
  <c r="D18" i="2" s="1"/>
  <c r="J21" i="4"/>
  <c r="K17" i="2" s="1"/>
  <c r="I21" i="4"/>
  <c r="J17" i="2" s="1"/>
  <c r="H21" i="4"/>
  <c r="I17" i="2" s="1"/>
  <c r="G21" i="4"/>
  <c r="H17" i="2" s="1"/>
  <c r="E21" i="4"/>
  <c r="F17" i="2" s="1"/>
  <c r="D21" i="4"/>
  <c r="E17" i="2" s="1"/>
  <c r="C21" i="4"/>
  <c r="D17" i="2" s="1"/>
  <c r="J20" i="4"/>
  <c r="K16" i="2" s="1"/>
  <c r="I20" i="4"/>
  <c r="J16" i="2" s="1"/>
  <c r="H20" i="4"/>
  <c r="I16" i="2" s="1"/>
  <c r="G20" i="4"/>
  <c r="H16" i="2" s="1"/>
  <c r="E20" i="4"/>
  <c r="F16" i="2" s="1"/>
  <c r="D20" i="4"/>
  <c r="E16" i="2" s="1"/>
  <c r="C20" i="4"/>
  <c r="D16" i="2" s="1"/>
  <c r="J19" i="4"/>
  <c r="K15" i="2" s="1"/>
  <c r="I19" i="4"/>
  <c r="J15" i="2" s="1"/>
  <c r="H19" i="4"/>
  <c r="I15" i="2" s="1"/>
  <c r="G19" i="4"/>
  <c r="H15" i="2" s="1"/>
  <c r="E19" i="4"/>
  <c r="F15" i="2" s="1"/>
  <c r="D19" i="4"/>
  <c r="E15" i="2" s="1"/>
  <c r="C19" i="4"/>
  <c r="D15" i="2" s="1"/>
  <c r="J18" i="4"/>
  <c r="K14" i="2" s="1"/>
  <c r="I18" i="4"/>
  <c r="J14" i="2" s="1"/>
  <c r="H18" i="4"/>
  <c r="I14" i="2" s="1"/>
  <c r="G18" i="4"/>
  <c r="H14" i="2" s="1"/>
  <c r="E18" i="4"/>
  <c r="F14" i="2" s="1"/>
  <c r="D18" i="4"/>
  <c r="E14" i="2" s="1"/>
  <c r="C18" i="4"/>
  <c r="D14" i="2" s="1"/>
  <c r="J17" i="4"/>
  <c r="K13" i="2" s="1"/>
  <c r="I17" i="4"/>
  <c r="J13" i="2" s="1"/>
  <c r="H17" i="4"/>
  <c r="I13" i="2" s="1"/>
  <c r="G17" i="4"/>
  <c r="H13" i="2" s="1"/>
  <c r="E17" i="4"/>
  <c r="F13" i="2" s="1"/>
  <c r="D17" i="4"/>
  <c r="E13" i="2" s="1"/>
  <c r="C17" i="4"/>
  <c r="D13" i="2" s="1"/>
  <c r="J16" i="4"/>
  <c r="K12" i="2" s="1"/>
  <c r="I16" i="4"/>
  <c r="J12" i="2" s="1"/>
  <c r="H16" i="4"/>
  <c r="I12" i="2" s="1"/>
  <c r="G16" i="4"/>
  <c r="H12" i="2" s="1"/>
  <c r="E16" i="4"/>
  <c r="F12" i="2" s="1"/>
  <c r="D16" i="4"/>
  <c r="E12" i="2" s="1"/>
  <c r="C16" i="4"/>
  <c r="D12" i="2" s="1"/>
  <c r="I15" i="4"/>
  <c r="J11" i="2" s="1"/>
  <c r="A3" i="2"/>
  <c r="A1" i="2"/>
  <c r="G12" i="2" l="1"/>
  <c r="J7" i="4"/>
  <c r="L16" i="1" s="1"/>
  <c r="J5" i="4"/>
  <c r="L14" i="1" s="1"/>
  <c r="J3" i="4"/>
  <c r="G11" i="2"/>
  <c r="N3" i="4"/>
  <c r="O3" i="4" s="1"/>
  <c r="N7" i="4"/>
  <c r="K16" i="1" s="1"/>
  <c r="N6" i="4"/>
  <c r="N5" i="4"/>
  <c r="N4" i="4"/>
  <c r="N8" i="4"/>
  <c r="K17" i="1" s="1"/>
  <c r="J4" i="4" l="1"/>
  <c r="L12" i="1"/>
  <c r="K12" i="1"/>
  <c r="K13" i="1"/>
  <c r="O4" i="4"/>
  <c r="P3" i="4" s="1"/>
  <c r="K14" i="1"/>
  <c r="O5" i="4"/>
  <c r="K15" i="1"/>
  <c r="O6" i="4"/>
  <c r="J6" i="4"/>
  <c r="J9" i="4" l="1"/>
  <c r="I9" i="1" s="1"/>
  <c r="P5" i="4"/>
  <c r="Q3" i="4" l="1"/>
  <c r="I10" i="1" l="1"/>
  <c r="N10" i="4"/>
  <c r="I11" i="1" s="1"/>
</calcChain>
</file>

<file path=xl/sharedStrings.xml><?xml version="1.0" encoding="utf-8"?>
<sst xmlns="http://schemas.openxmlformats.org/spreadsheetml/2006/main" count="220" uniqueCount="93">
  <si>
    <t>Odpovědná osoba:</t>
  </si>
  <si>
    <t>Tel.:</t>
  </si>
  <si>
    <t>Příjmení</t>
  </si>
  <si>
    <t>Jméno</t>
  </si>
  <si>
    <t>Datum nar.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</si>
  <si>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</si>
  <si>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</si>
  <si>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</si>
  <si>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</si>
  <si>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</si>
  <si>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</si>
  <si>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</si>
  <si>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</si>
  <si>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</si>
  <si>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</si>
  <si>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</si>
  <si>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</si>
  <si>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</si>
  <si>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</si>
  <si>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</si>
  <si>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</si>
  <si>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</si>
  <si>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</si>
  <si>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</si>
  <si>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</si>
  <si>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</si>
  <si>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</si>
  <si>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</si>
  <si>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</si>
  <si>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</si>
  <si>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</si>
  <si>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Číslo pokoje</t>
  </si>
  <si>
    <t>Počet nocí</t>
  </si>
  <si>
    <t>Ulice</t>
  </si>
  <si>
    <t>Město, PSČ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</si>
  <si>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</si>
  <si>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</si>
  <si>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</si>
  <si>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</si>
  <si>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</si>
  <si>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</si>
  <si>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</si>
  <si>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</si>
  <si>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</si>
  <si>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</si>
  <si>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</si>
  <si>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</si>
  <si>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</si>
  <si>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</si>
  <si>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Název klubu:</t>
  </si>
  <si>
    <t xml:space="preserve">Fakturační adresa: </t>
  </si>
  <si>
    <t>závodník</t>
  </si>
  <si>
    <t>Závodníci</t>
  </si>
  <si>
    <t>Doprovod</t>
  </si>
  <si>
    <t>Rozhodčí</t>
  </si>
  <si>
    <t>Pohlaví</t>
  </si>
  <si>
    <t>Mistrovství České republiky jednotlivců v plavání s ploutvemi 2025 - Olomouc</t>
  </si>
  <si>
    <t>Kontaktní email:</t>
  </si>
  <si>
    <t>rozhodčí</t>
  </si>
  <si>
    <t>doprovod</t>
  </si>
  <si>
    <t>muž</t>
  </si>
  <si>
    <t>žena</t>
  </si>
  <si>
    <t>Statut</t>
  </si>
  <si>
    <t>Závodník doprovod rozhodčí</t>
  </si>
  <si>
    <t>Číslo OP / pasu</t>
  </si>
  <si>
    <t>(všechny údaje, které požadujete uvést na faktuře - celý název, IČ, DIČ atd.)</t>
  </si>
  <si>
    <t>Datum:</t>
  </si>
  <si>
    <t>Kontaktní telefon:</t>
  </si>
  <si>
    <t>Patro:</t>
  </si>
  <si>
    <t>muži</t>
  </si>
  <si>
    <t>Stát</t>
  </si>
  <si>
    <t>Adresa</t>
  </si>
  <si>
    <t>Ubytování</t>
  </si>
  <si>
    <t>Strava</t>
  </si>
  <si>
    <t>Cena</t>
  </si>
  <si>
    <t>Noc</t>
  </si>
  <si>
    <t>SUMA</t>
  </si>
  <si>
    <t>Ženy</t>
  </si>
  <si>
    <t>Muži</t>
  </si>
  <si>
    <t>SUMASUMÁRUM</t>
  </si>
  <si>
    <t>ANO/NE</t>
  </si>
  <si>
    <t>A</t>
  </si>
  <si>
    <t>N</t>
  </si>
  <si>
    <t>ženy</t>
  </si>
  <si>
    <t>16. - 18.5.2025</t>
  </si>
  <si>
    <t>Cena stravování:</t>
  </si>
  <si>
    <t>Cena ubytování:</t>
  </si>
  <si>
    <t>Cena celkem:</t>
  </si>
  <si>
    <t>Kapacita ubytování je omezená počtem řádně přijatých závodníků. Počet doprovodných osob je omezen v počtu jedné doprovodné osoby na 7 závodníků.</t>
  </si>
  <si>
    <t>Objednávku ubytování zašlete na info@potapeci-olomouc.cz do 05.05.2025. Odhlášky jsou možné do 12.05.2025 do 12 hod.</t>
  </si>
  <si>
    <t>Platby za ubytování a stravu budou hrazeny fakturou, a to v plném rozsahu počtu závazně objednaných počtů se splatností 14 dní po skončení akce.</t>
  </si>
  <si>
    <t>Vyplňujte pouze žlutá pole.</t>
  </si>
  <si>
    <t>Pro výpočet ceny je třeba vyplnit pohlaví a funkci (závodník / rozhodčí / doprovod).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</si>
</sst>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_-* #,##0\ [$Kč-405]_-;\-* #,##0\ [$Kč-405]_-;_-* &quot;-&quot;??\ [$Kč-405]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scheme val="minor"/>
    </font>
    <font>
      <b/>
      <sz val="13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u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2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indexed="64"/>
      </left>
      <right/>
      <top style="medium">
        <color rgb="FF505050"/>
      </top>
      <bottom/>
      <diagonal/>
    </border>
    <border>
      <left/>
      <right style="thin">
        <color indexed="64"/>
      </right>
      <top style="medium">
        <color rgb="FF505050"/>
      </top>
      <bottom/>
      <diagonal/>
    </border>
    <border>
      <left style="thin">
        <color indexed="64"/>
      </left>
      <right style="medium">
        <color rgb="FF505050"/>
      </right>
      <top style="medium">
        <color rgb="FF50505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/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50505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50505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297">
    <xf numFmtId="0" fontId="0" fillId="0" borderId="0" xfId="0"/>
    <xf numFmtId="0" fontId="2" fillId="0" borderId="0" xfId="1" applyFont="1" applyAlignment="1"/>
    <xf numFmtId="0" fontId="4" fillId="0" borderId="0" xfId="1" applyFont="1"/>
    <xf numFmtId="0" fontId="5" fillId="0" borderId="1" xfId="1" applyFont="1" applyBorder="1" applyAlignment="1">
      <alignment horizontal="center"/>
    </xf>
    <xf numFmtId="0" fontId="13" fillId="0" borderId="0" xfId="0" applyFont="1"/>
    <xf numFmtId="0" fontId="1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5" xfId="0" applyFont="1" applyBorder="1"/>
    <xf numFmtId="0" fontId="12" fillId="3" borderId="1" xfId="1" applyFont="1" applyFill="1" applyBorder="1"/>
    <xf numFmtId="0" fontId="13" fillId="2" borderId="0" xfId="0" applyFont="1" applyFill="1"/>
    <xf numFmtId="0" fontId="15" fillId="2" borderId="0" xfId="1" applyFont="1" applyFill="1" applyAlignment="1"/>
    <xf numFmtId="0" fontId="13" fillId="2" borderId="0" xfId="1" applyFont="1" applyFill="1"/>
    <xf numFmtId="164" fontId="0" fillId="0" borderId="0" xfId="0" applyNumberFormat="1"/>
    <xf numFmtId="0" fontId="0" fillId="0" borderId="21" xfId="0" applyBorder="1"/>
    <xf numFmtId="0" fontId="0" fillId="0" borderId="23" xfId="0" applyBorder="1"/>
    <xf numFmtId="0" fontId="0" fillId="0" borderId="26" xfId="0" applyBorder="1"/>
    <xf numFmtId="0" fontId="0" fillId="0" borderId="30" xfId="0" applyBorder="1"/>
    <xf numFmtId="0" fontId="12" fillId="2" borderId="0" xfId="0" applyFont="1" applyFill="1" applyAlignment="1">
      <alignment horizontal="center" vertical="center" wrapText="1"/>
    </xf>
    <xf numFmtId="0" fontId="5" fillId="0" borderId="3" xfId="1" applyFont="1" applyBorder="1"/>
    <xf numFmtId="0" fontId="5" fillId="0" borderId="16" xfId="1" applyFont="1" applyBorder="1"/>
    <xf numFmtId="0" fontId="5" fillId="0" borderId="29" xfId="1" applyFont="1" applyBorder="1"/>
    <xf numFmtId="0" fontId="0" fillId="0" borderId="31" xfId="0" applyBorder="1"/>
    <xf numFmtId="0" fontId="12" fillId="2" borderId="0" xfId="0" applyFont="1" applyFill="1"/>
    <xf numFmtId="0" fontId="8" fillId="2" borderId="39" xfId="1" applyFont="1" applyFill="1" applyBorder="1" applyAlignment="1">
      <alignment horizontal="center" vertical="center"/>
    </xf>
    <xf numFmtId="0" fontId="12" fillId="3" borderId="21" xfId="1" applyFont="1" applyFill="1" applyBorder="1"/>
    <xf numFmtId="0" fontId="8" fillId="4" borderId="54" xfId="1" applyFont="1" applyFill="1" applyBorder="1" applyAlignment="1">
      <alignment horizontal="center" vertical="center"/>
    </xf>
    <xf numFmtId="0" fontId="8" fillId="4" borderId="55" xfId="1" applyFont="1" applyFill="1" applyBorder="1" applyAlignment="1">
      <alignment horizontal="center" vertical="center"/>
    </xf>
    <xf numFmtId="0" fontId="12" fillId="3" borderId="2" xfId="1" applyFont="1" applyFill="1" applyBorder="1"/>
    <xf numFmtId="0" fontId="8" fillId="2" borderId="24" xfId="1" applyFont="1" applyFill="1" applyBorder="1" applyAlignment="1">
      <alignment horizontal="center" vertical="center"/>
    </xf>
    <xf numFmtId="0" fontId="12" fillId="3" borderId="3" xfId="1" applyFont="1" applyFill="1" applyBorder="1"/>
    <xf numFmtId="0" fontId="12" fillId="3" borderId="16" xfId="1" applyFont="1" applyFill="1" applyBorder="1"/>
    <xf numFmtId="0" fontId="8" fillId="2" borderId="23" xfId="1" applyFont="1" applyFill="1" applyBorder="1" applyAlignment="1">
      <alignment horizontal="center" vertical="center"/>
    </xf>
    <xf numFmtId="0" fontId="12" fillId="3" borderId="26" xfId="1" applyFont="1" applyFill="1" applyBorder="1"/>
    <xf numFmtId="0" fontId="12" fillId="3" borderId="23" xfId="1" applyFont="1" applyFill="1" applyBorder="1"/>
    <xf numFmtId="0" fontId="12" fillId="3" borderId="24" xfId="1" applyFont="1" applyFill="1" applyBorder="1"/>
    <xf numFmtId="0" fontId="12" fillId="3" borderId="29" xfId="1" applyFont="1" applyFill="1" applyBorder="1"/>
    <xf numFmtId="0" fontId="15" fillId="2" borderId="61" xfId="1" applyFont="1" applyFill="1" applyBorder="1" applyAlignment="1"/>
    <xf numFmtId="0" fontId="15" fillId="2" borderId="57" xfId="1" applyFont="1" applyFill="1" applyBorder="1" applyAlignment="1"/>
    <xf numFmtId="0" fontId="10" fillId="2" borderId="57" xfId="1" applyFont="1" applyFill="1" applyBorder="1"/>
    <xf numFmtId="0" fontId="15" fillId="2" borderId="62" xfId="1" applyFont="1" applyFill="1" applyBorder="1" applyAlignment="1"/>
    <xf numFmtId="0" fontId="12" fillId="2" borderId="26" xfId="1" applyFont="1" applyFill="1" applyBorder="1"/>
    <xf numFmtId="0" fontId="12" fillId="2" borderId="21" xfId="1" applyFont="1" applyFill="1" applyBorder="1"/>
    <xf numFmtId="0" fontId="12" fillId="2" borderId="23" xfId="1" applyFont="1" applyFill="1" applyBorder="1"/>
    <xf numFmtId="0" fontId="0" fillId="0" borderId="45" xfId="0" applyBorder="1"/>
    <xf numFmtId="0" fontId="1" fillId="0" borderId="49" xfId="0" applyFont="1" applyBorder="1"/>
    <xf numFmtId="0" fontId="0" fillId="0" borderId="15" xfId="0" applyBorder="1"/>
    <xf numFmtId="0" fontId="0" fillId="0" borderId="58" xfId="0" applyBorder="1"/>
    <xf numFmtId="0" fontId="0" fillId="0" borderId="5" xfId="0" applyBorder="1"/>
    <xf numFmtId="0" fontId="0" fillId="0" borderId="65" xfId="0" applyBorder="1"/>
    <xf numFmtId="0" fontId="1" fillId="0" borderId="50" xfId="0" applyFont="1" applyBorder="1"/>
    <xf numFmtId="165" fontId="0" fillId="0" borderId="64" xfId="0" applyNumberFormat="1" applyBorder="1"/>
    <xf numFmtId="165" fontId="0" fillId="0" borderId="59" xfId="0" applyNumberFormat="1" applyBorder="1"/>
    <xf numFmtId="165" fontId="0" fillId="0" borderId="60" xfId="0" applyNumberFormat="1" applyBorder="1"/>
    <xf numFmtId="0" fontId="1" fillId="0" borderId="8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27" xfId="0" applyBorder="1"/>
    <xf numFmtId="0" fontId="0" fillId="0" borderId="40" xfId="0" applyBorder="1"/>
    <xf numFmtId="0" fontId="8" fillId="6" borderId="6" xfId="1" applyFont="1" applyFill="1" applyBorder="1" applyAlignment="1">
      <alignment horizontal="center" vertical="center"/>
    </xf>
    <xf numFmtId="0" fontId="8" fillId="7" borderId="51" xfId="1" applyFont="1" applyFill="1" applyBorder="1" applyAlignment="1">
      <alignment horizontal="center" vertical="center"/>
    </xf>
    <xf numFmtId="0" fontId="8" fillId="8" borderId="8" xfId="1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2" fillId="2" borderId="52" xfId="1" applyFont="1" applyFill="1" applyBorder="1" applyAlignment="1">
      <alignment horizontal="center" vertical="center"/>
    </xf>
    <xf numFmtId="14" fontId="12" fillId="3" borderId="2" xfId="1" applyNumberFormat="1" applyFont="1" applyFill="1" applyBorder="1"/>
    <xf numFmtId="14" fontId="12" fillId="3" borderId="1" xfId="1" applyNumberFormat="1" applyFont="1" applyFill="1" applyBorder="1"/>
    <xf numFmtId="14" fontId="12" fillId="3" borderId="24" xfId="1" applyNumberFormat="1" applyFont="1" applyFill="1" applyBorder="1"/>
    <xf numFmtId="165" fontId="0" fillId="0" borderId="24" xfId="0" applyNumberFormat="1" applyBorder="1"/>
    <xf numFmtId="165" fontId="1" fillId="0" borderId="0" xfId="0" applyNumberFormat="1" applyFont="1" applyAlignment="1">
      <alignment horizontal="center"/>
    </xf>
    <xf numFmtId="0" fontId="0" fillId="0" borderId="41" xfId="0" applyBorder="1"/>
    <xf numFmtId="0" fontId="0" fillId="0" borderId="25" xfId="0" applyBorder="1"/>
    <xf numFmtId="0" fontId="8" fillId="6" borderId="26" xfId="1" applyFont="1" applyFill="1" applyBorder="1" applyAlignment="1">
      <alignment vertical="center"/>
    </xf>
    <xf numFmtId="0" fontId="0" fillId="0" borderId="56" xfId="0" applyBorder="1"/>
    <xf numFmtId="0" fontId="0" fillId="0" borderId="4" xfId="0" applyBorder="1"/>
    <xf numFmtId="165" fontId="0" fillId="0" borderId="2" xfId="0" applyNumberFormat="1" applyBorder="1"/>
    <xf numFmtId="0" fontId="0" fillId="0" borderId="66" xfId="0" applyBorder="1"/>
    <xf numFmtId="0" fontId="1" fillId="0" borderId="70" xfId="0" applyFont="1" applyBorder="1"/>
    <xf numFmtId="0" fontId="1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67" xfId="0" applyBorder="1"/>
    <xf numFmtId="0" fontId="0" fillId="0" borderId="14" xfId="0" applyBorder="1"/>
    <xf numFmtId="0" fontId="8" fillId="8" borderId="26" xfId="1" applyFont="1" applyFill="1" applyBorder="1" applyAlignment="1">
      <alignment vertical="center"/>
    </xf>
    <xf numFmtId="0" fontId="8" fillId="7" borderId="19" xfId="1" applyFont="1" applyFill="1" applyBorder="1" applyAlignment="1">
      <alignment vertical="center"/>
    </xf>
    <xf numFmtId="0" fontId="12" fillId="0" borderId="27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3" borderId="25" xfId="1" applyFont="1" applyFill="1" applyBorder="1" applyAlignment="1">
      <alignment horizontal="center"/>
    </xf>
    <xf numFmtId="0" fontId="17" fillId="2" borderId="0" xfId="1" applyFont="1" applyFill="1" applyBorder="1" applyAlignment="1">
      <alignment horizontal="right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14" fontId="5" fillId="0" borderId="20" xfId="1" applyNumberFormat="1" applyFont="1" applyBorder="1" applyAlignment="1">
      <alignment horizontal="center"/>
    </xf>
    <xf numFmtId="14" fontId="5" fillId="0" borderId="1" xfId="1" applyNumberFormat="1" applyFont="1" applyBorder="1" applyAlignment="1">
      <alignment horizontal="center"/>
    </xf>
    <xf numFmtId="14" fontId="5" fillId="0" borderId="24" xfId="1" applyNumberFormat="1" applyFont="1" applyBorder="1" applyAlignment="1">
      <alignment horizontal="center"/>
    </xf>
    <xf numFmtId="0" fontId="8" fillId="3" borderId="65" xfId="1" applyFont="1" applyFill="1" applyBorder="1" applyAlignment="1">
      <alignment horizontal="left"/>
    </xf>
    <xf numFmtId="0" fontId="8" fillId="4" borderId="69" xfId="1" applyFont="1" applyFill="1" applyBorder="1" applyAlignment="1">
      <alignment horizontal="left"/>
    </xf>
    <xf numFmtId="0" fontId="8" fillId="5" borderId="19" xfId="1" applyFont="1" applyFill="1" applyBorder="1" applyAlignment="1">
      <alignment horizontal="left"/>
    </xf>
    <xf numFmtId="0" fontId="10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12" fillId="3" borderId="19" xfId="1" applyFont="1" applyFill="1" applyBorder="1" applyProtection="1">
      <protection locked="0" hidden="1"/>
    </xf>
    <xf numFmtId="0" fontId="12" fillId="3" borderId="20" xfId="1" applyFont="1" applyFill="1" applyBorder="1" applyProtection="1">
      <protection locked="0" hidden="1"/>
    </xf>
    <xf numFmtId="14" fontId="12" fillId="3" borderId="20" xfId="1" applyNumberFormat="1" applyFont="1" applyFill="1" applyBorder="1" applyAlignment="1" applyProtection="1">
      <alignment horizontal="center"/>
      <protection locked="0" hidden="1"/>
    </xf>
    <xf numFmtId="0" fontId="11" fillId="9" borderId="27" xfId="0" applyFont="1" applyFill="1" applyBorder="1" applyAlignment="1" applyProtection="1">
      <alignment wrapText="1"/>
      <protection locked="0" hidden="1"/>
    </xf>
    <xf numFmtId="0" fontId="12" fillId="3" borderId="2" xfId="1" applyFont="1" applyFill="1" applyBorder="1" applyAlignment="1" applyProtection="1">
      <alignment horizontal="left" wrapText="1"/>
      <protection locked="0" hidden="1"/>
    </xf>
    <xf numFmtId="0" fontId="12" fillId="3" borderId="2" xfId="1" applyFont="1" applyFill="1" applyBorder="1" applyAlignment="1" applyProtection="1">
      <alignment horizontal="center" vertical="center" wrapText="1"/>
      <protection locked="0" hidden="1"/>
    </xf>
    <xf numFmtId="0" fontId="12" fillId="3" borderId="2" xfId="1" applyFont="1" applyFill="1" applyBorder="1" applyAlignment="1" applyProtection="1">
      <alignment horizontal="center" wrapText="1"/>
      <protection locked="0" hidden="1"/>
    </xf>
    <xf numFmtId="0" fontId="12" fillId="3" borderId="21" xfId="1" applyFont="1" applyFill="1" applyBorder="1" applyProtection="1">
      <protection locked="0" hidden="1"/>
    </xf>
    <xf numFmtId="0" fontId="12" fillId="3" borderId="1" xfId="1" applyFont="1" applyFill="1" applyBorder="1" applyProtection="1">
      <protection locked="0" hidden="1"/>
    </xf>
    <xf numFmtId="14" fontId="12" fillId="3" borderId="1" xfId="1" applyNumberFormat="1" applyFont="1" applyFill="1" applyBorder="1" applyAlignment="1" applyProtection="1">
      <alignment horizontal="center"/>
      <protection locked="0" hidden="1"/>
    </xf>
    <xf numFmtId="0" fontId="11" fillId="9" borderId="22" xfId="0" applyFont="1" applyFill="1" applyBorder="1" applyAlignment="1" applyProtection="1">
      <alignment wrapText="1"/>
      <protection locked="0" hidden="1"/>
    </xf>
    <xf numFmtId="0" fontId="11" fillId="9" borderId="25" xfId="0" applyFont="1" applyFill="1" applyBorder="1" applyAlignment="1" applyProtection="1">
      <alignment wrapText="1"/>
      <protection locked="0" hidden="1"/>
    </xf>
    <xf numFmtId="3" fontId="12" fillId="0" borderId="2" xfId="0" applyNumberFormat="1" applyFont="1" applyBorder="1" applyProtection="1">
      <protection locked="0" hidden="1"/>
    </xf>
    <xf numFmtId="0" fontId="12" fillId="2" borderId="82" xfId="1" applyFont="1" applyFill="1" applyBorder="1"/>
    <xf numFmtId="0" fontId="12" fillId="2" borderId="76" xfId="1" applyFont="1" applyFill="1" applyBorder="1"/>
    <xf numFmtId="0" fontId="12" fillId="2" borderId="11" xfId="1" applyFont="1" applyFill="1" applyBorder="1"/>
    <xf numFmtId="0" fontId="12" fillId="3" borderId="23" xfId="1" applyFont="1" applyFill="1" applyBorder="1" applyProtection="1">
      <protection locked="0" hidden="1"/>
    </xf>
    <xf numFmtId="0" fontId="12" fillId="3" borderId="24" xfId="1" applyFont="1" applyFill="1" applyBorder="1" applyProtection="1">
      <protection locked="0" hidden="1"/>
    </xf>
    <xf numFmtId="14" fontId="12" fillId="3" borderId="24" xfId="1" applyNumberFormat="1" applyFont="1" applyFill="1" applyBorder="1" applyAlignment="1" applyProtection="1">
      <alignment horizontal="center"/>
      <protection locked="0" hidden="1"/>
    </xf>
    <xf numFmtId="0" fontId="12" fillId="3" borderId="19" xfId="1" applyFont="1" applyFill="1" applyBorder="1" applyAlignment="1" applyProtection="1">
      <alignment horizontal="left" wrapText="1"/>
      <protection locked="0" hidden="1"/>
    </xf>
    <xf numFmtId="0" fontId="12" fillId="3" borderId="20" xfId="1" applyFont="1" applyFill="1" applyBorder="1" applyAlignment="1" applyProtection="1">
      <alignment horizontal="left" wrapText="1"/>
      <protection locked="0" hidden="1"/>
    </xf>
    <xf numFmtId="0" fontId="12" fillId="3" borderId="20" xfId="1" applyFont="1" applyFill="1" applyBorder="1" applyAlignment="1" applyProtection="1">
      <alignment horizontal="center" vertical="center" wrapText="1"/>
      <protection locked="0" hidden="1"/>
    </xf>
    <xf numFmtId="0" fontId="12" fillId="3" borderId="20" xfId="1" applyFont="1" applyFill="1" applyBorder="1" applyAlignment="1" applyProtection="1">
      <alignment horizontal="center" wrapText="1"/>
      <protection locked="0" hidden="1"/>
    </xf>
    <xf numFmtId="0" fontId="12" fillId="3" borderId="27" xfId="0" applyFont="1" applyFill="1" applyBorder="1" applyAlignment="1" applyProtection="1">
      <alignment vertical="center"/>
      <protection locked="0" hidden="1"/>
    </xf>
    <xf numFmtId="0" fontId="12" fillId="3" borderId="26" xfId="1" applyFont="1" applyFill="1" applyBorder="1" applyAlignment="1" applyProtection="1">
      <alignment horizontal="left" wrapText="1"/>
      <protection locked="0" hidden="1"/>
    </xf>
    <xf numFmtId="0" fontId="12" fillId="3" borderId="56" xfId="0" applyFont="1" applyFill="1" applyBorder="1" applyAlignment="1" applyProtection="1">
      <alignment vertical="center"/>
      <protection locked="0" hidden="1"/>
    </xf>
    <xf numFmtId="0" fontId="12" fillId="3" borderId="54" xfId="1" applyFont="1" applyFill="1" applyBorder="1" applyAlignment="1" applyProtection="1">
      <alignment horizontal="left" wrapText="1"/>
      <protection locked="0" hidden="1"/>
    </xf>
    <xf numFmtId="0" fontId="12" fillId="3" borderId="55" xfId="1" applyFont="1" applyFill="1" applyBorder="1" applyAlignment="1" applyProtection="1">
      <alignment horizontal="left" wrapText="1"/>
      <protection locked="0" hidden="1"/>
    </xf>
    <xf numFmtId="0" fontId="12" fillId="3" borderId="55" xfId="1" applyFont="1" applyFill="1" applyBorder="1" applyAlignment="1" applyProtection="1">
      <alignment horizontal="center" vertical="center" wrapText="1"/>
      <protection locked="0" hidden="1"/>
    </xf>
    <xf numFmtId="0" fontId="12" fillId="3" borderId="55" xfId="1" applyFont="1" applyFill="1" applyBorder="1" applyAlignment="1" applyProtection="1">
      <alignment horizontal="center" wrapText="1"/>
      <protection locked="0" hidden="1"/>
    </xf>
    <xf numFmtId="0" fontId="12" fillId="3" borderId="47" xfId="0" applyFont="1" applyFill="1" applyBorder="1" applyAlignment="1" applyProtection="1">
      <alignment vertical="center"/>
      <protection locked="0" hidden="1"/>
    </xf>
    <xf numFmtId="0" fontId="5" fillId="0" borderId="75" xfId="1" applyFont="1" applyBorder="1" applyAlignment="1">
      <alignment horizontal="center"/>
    </xf>
    <xf numFmtId="0" fontId="5" fillId="0" borderId="76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17" fillId="2" borderId="0" xfId="1" applyFont="1" applyFill="1" applyBorder="1" applyAlignment="1"/>
    <xf numFmtId="0" fontId="8" fillId="2" borderId="0" xfId="1" applyFont="1" applyFill="1" applyBorder="1" applyAlignment="1">
      <alignment horizontal="left"/>
    </xf>
    <xf numFmtId="0" fontId="16" fillId="2" borderId="53" xfId="1" applyFont="1" applyFill="1" applyBorder="1" applyAlignment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2" borderId="51" xfId="1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1" fontId="12" fillId="0" borderId="59" xfId="0" applyNumberFormat="1" applyFont="1" applyFill="1" applyBorder="1" applyAlignment="1">
      <alignment horizontal="center" vertical="center"/>
    </xf>
    <xf numFmtId="165" fontId="12" fillId="0" borderId="71" xfId="0" applyNumberFormat="1" applyFont="1" applyFill="1" applyBorder="1" applyAlignment="1">
      <alignment horizontal="center" vertical="center"/>
    </xf>
    <xf numFmtId="1" fontId="12" fillId="2" borderId="63" xfId="0" applyNumberFormat="1" applyFont="1" applyFill="1" applyBorder="1" applyAlignment="1">
      <alignment horizontal="center" vertical="center"/>
    </xf>
    <xf numFmtId="165" fontId="12" fillId="0" borderId="60" xfId="0" applyNumberFormat="1" applyFont="1" applyFill="1" applyBorder="1" applyAlignment="1">
      <alignment horizontal="center" vertical="center"/>
    </xf>
    <xf numFmtId="1" fontId="12" fillId="0" borderId="64" xfId="0" applyNumberFormat="1" applyFont="1" applyFill="1" applyBorder="1" applyAlignment="1">
      <alignment horizontal="center" vertical="center"/>
    </xf>
    <xf numFmtId="165" fontId="12" fillId="2" borderId="71" xfId="0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165" fontId="12" fillId="0" borderId="50" xfId="0" applyNumberFormat="1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7" fillId="7" borderId="51" xfId="1" applyFont="1" applyFill="1" applyBorder="1" applyAlignment="1">
      <alignment horizontal="center" vertical="center"/>
    </xf>
    <xf numFmtId="0" fontId="17" fillId="7" borderId="52" xfId="1" applyFont="1" applyFill="1" applyBorder="1" applyAlignment="1">
      <alignment horizontal="center" vertical="center"/>
    </xf>
    <xf numFmtId="0" fontId="8" fillId="7" borderId="48" xfId="0" applyFont="1" applyFill="1" applyBorder="1" applyAlignment="1">
      <alignment horizontal="center" vertical="center" wrapText="1"/>
    </xf>
    <xf numFmtId="0" fontId="8" fillId="4" borderId="53" xfId="1" applyFont="1" applyFill="1" applyBorder="1" applyAlignment="1">
      <alignment horizontal="center" vertical="center" wrapText="1"/>
    </xf>
    <xf numFmtId="0" fontId="8" fillId="4" borderId="55" xfId="1" applyFont="1" applyFill="1" applyBorder="1" applyAlignment="1">
      <alignment horizontal="center" vertical="center" wrapText="1"/>
    </xf>
    <xf numFmtId="0" fontId="8" fillId="7" borderId="26" xfId="1" applyFont="1" applyFill="1" applyBorder="1" applyAlignment="1">
      <alignment horizontal="center" vertical="center"/>
    </xf>
    <xf numFmtId="0" fontId="8" fillId="7" borderId="69" xfId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/>
    </xf>
    <xf numFmtId="0" fontId="8" fillId="7" borderId="33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1" fillId="2" borderId="0" xfId="1" applyFont="1" applyFill="1" applyBorder="1" applyAlignment="1">
      <alignment horizontal="left"/>
    </xf>
    <xf numFmtId="0" fontId="11" fillId="2" borderId="0" xfId="1" applyFont="1" applyFill="1" applyBorder="1" applyAlignment="1">
      <alignment horizontal="center"/>
    </xf>
    <xf numFmtId="0" fontId="6" fillId="3" borderId="3" xfId="2" applyFill="1" applyBorder="1" applyAlignment="1" applyProtection="1">
      <alignment horizontal="center"/>
      <protection locked="0" hidden="1"/>
    </xf>
    <xf numFmtId="0" fontId="8" fillId="3" borderId="15" xfId="1" applyFont="1" applyFill="1" applyBorder="1" applyAlignment="1" applyProtection="1">
      <alignment horizontal="center"/>
      <protection locked="0" hidden="1"/>
    </xf>
    <xf numFmtId="0" fontId="8" fillId="3" borderId="4" xfId="1" applyFont="1" applyFill="1" applyBorder="1" applyAlignment="1" applyProtection="1">
      <alignment horizontal="center"/>
      <protection locked="0" hidden="1"/>
    </xf>
    <xf numFmtId="0" fontId="8" fillId="4" borderId="43" xfId="1" applyFont="1" applyFill="1" applyBorder="1" applyAlignment="1">
      <alignment horizontal="center" vertical="center"/>
    </xf>
    <xf numFmtId="0" fontId="8" fillId="4" borderId="44" xfId="1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17" fillId="4" borderId="9" xfId="1" applyFont="1" applyFill="1" applyBorder="1" applyAlignment="1">
      <alignment horizontal="center" vertical="center"/>
    </xf>
    <xf numFmtId="0" fontId="17" fillId="4" borderId="49" xfId="1" applyFont="1" applyFill="1" applyBorder="1" applyAlignment="1">
      <alignment horizontal="center" vertical="center"/>
    </xf>
    <xf numFmtId="0" fontId="17" fillId="4" borderId="50" xfId="1" applyFont="1" applyFill="1" applyBorder="1" applyAlignment="1">
      <alignment horizontal="center" vertical="center"/>
    </xf>
    <xf numFmtId="0" fontId="8" fillId="7" borderId="74" xfId="1" applyFont="1" applyFill="1" applyBorder="1" applyAlignment="1">
      <alignment horizontal="center" vertical="center"/>
    </xf>
    <xf numFmtId="0" fontId="8" fillId="7" borderId="72" xfId="1" applyFont="1" applyFill="1" applyBorder="1" applyAlignment="1">
      <alignment horizontal="center" vertical="center"/>
    </xf>
    <xf numFmtId="0" fontId="8" fillId="7" borderId="84" xfId="1" applyFont="1" applyFill="1" applyBorder="1" applyAlignment="1">
      <alignment horizontal="center" vertical="center"/>
    </xf>
    <xf numFmtId="0" fontId="8" fillId="4" borderId="85" xfId="1" applyFont="1" applyFill="1" applyBorder="1" applyAlignment="1">
      <alignment horizontal="center" vertical="center" wrapText="1"/>
    </xf>
    <xf numFmtId="0" fontId="8" fillId="4" borderId="86" xfId="1" applyFont="1" applyFill="1" applyBorder="1" applyAlignment="1">
      <alignment horizontal="center" vertical="center" wrapText="1"/>
    </xf>
    <xf numFmtId="0" fontId="8" fillId="4" borderId="87" xfId="1" applyFont="1" applyFill="1" applyBorder="1" applyAlignment="1">
      <alignment horizontal="center" vertical="center" wrapText="1"/>
    </xf>
    <xf numFmtId="1" fontId="12" fillId="7" borderId="71" xfId="1" applyNumberFormat="1" applyFont="1" applyFill="1" applyBorder="1" applyAlignment="1">
      <alignment horizontal="center" vertical="center"/>
    </xf>
    <xf numFmtId="0" fontId="12" fillId="7" borderId="84" xfId="1" applyFont="1" applyFill="1" applyBorder="1" applyAlignment="1">
      <alignment horizontal="center" vertical="center"/>
    </xf>
    <xf numFmtId="0" fontId="12" fillId="7" borderId="64" xfId="1" applyFont="1" applyFill="1" applyBorder="1" applyAlignment="1">
      <alignment horizontal="center" vertical="center"/>
    </xf>
    <xf numFmtId="1" fontId="12" fillId="7" borderId="74" xfId="1" applyNumberFormat="1" applyFont="1" applyFill="1" applyBorder="1" applyAlignment="1">
      <alignment horizontal="center" vertical="center"/>
    </xf>
    <xf numFmtId="0" fontId="12" fillId="10" borderId="83" xfId="0" applyFont="1" applyFill="1" applyBorder="1" applyAlignment="1">
      <alignment horizontal="center" vertical="center" wrapText="1"/>
    </xf>
    <xf numFmtId="0" fontId="11" fillId="7" borderId="9" xfId="1" applyFont="1" applyFill="1" applyBorder="1" applyAlignment="1">
      <alignment horizontal="center" vertical="center"/>
    </xf>
    <xf numFmtId="0" fontId="11" fillId="7" borderId="49" xfId="1" applyFont="1" applyFill="1" applyBorder="1" applyAlignment="1">
      <alignment horizontal="center" vertical="center"/>
    </xf>
    <xf numFmtId="0" fontId="11" fillId="7" borderId="50" xfId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12" fillId="7" borderId="7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3" borderId="12" xfId="1" applyFont="1" applyFill="1" applyBorder="1" applyAlignment="1" applyProtection="1">
      <alignment horizontal="center" vertical="center"/>
      <protection locked="0" hidden="1"/>
    </xf>
    <xf numFmtId="0" fontId="12" fillId="3" borderId="13" xfId="1" applyFont="1" applyFill="1" applyBorder="1" applyAlignment="1" applyProtection="1">
      <alignment horizontal="center" vertical="center"/>
      <protection locked="0" hidden="1"/>
    </xf>
    <xf numFmtId="0" fontId="12" fillId="3" borderId="14" xfId="1" applyFont="1" applyFill="1" applyBorder="1" applyAlignment="1" applyProtection="1">
      <alignment horizontal="center" vertical="center"/>
      <protection locked="0" hidden="1"/>
    </xf>
    <xf numFmtId="0" fontId="12" fillId="3" borderId="3" xfId="1" applyFont="1" applyFill="1" applyBorder="1" applyAlignment="1" applyProtection="1">
      <alignment horizontal="center" vertical="center"/>
      <protection locked="0" hidden="1"/>
    </xf>
    <xf numFmtId="0" fontId="12" fillId="3" borderId="15" xfId="1" applyFont="1" applyFill="1" applyBorder="1" applyAlignment="1" applyProtection="1">
      <alignment horizontal="center" vertical="center"/>
      <protection locked="0" hidden="1"/>
    </xf>
    <xf numFmtId="0" fontId="12" fillId="3" borderId="4" xfId="1" applyFont="1" applyFill="1" applyBorder="1" applyAlignment="1" applyProtection="1">
      <alignment horizontal="center" vertical="center"/>
      <protection locked="0" hidden="1"/>
    </xf>
    <xf numFmtId="0" fontId="12" fillId="3" borderId="3" xfId="1" applyFont="1" applyFill="1" applyBorder="1" applyAlignment="1" applyProtection="1">
      <alignment horizontal="center"/>
      <protection locked="0" hidden="1"/>
    </xf>
    <xf numFmtId="0" fontId="12" fillId="3" borderId="4" xfId="1" applyFont="1" applyFill="1" applyBorder="1" applyAlignment="1" applyProtection="1">
      <alignment horizontal="center"/>
      <protection locked="0" hidden="1"/>
    </xf>
    <xf numFmtId="0" fontId="11" fillId="3" borderId="16" xfId="1" applyFont="1" applyFill="1" applyBorder="1" applyAlignment="1" applyProtection="1">
      <alignment horizontal="left"/>
      <protection locked="0" hidden="1"/>
    </xf>
    <xf numFmtId="0" fontId="11" fillId="3" borderId="18" xfId="1" applyFont="1" applyFill="1" applyBorder="1" applyAlignment="1" applyProtection="1">
      <alignment horizontal="left"/>
      <protection locked="0" hidden="1"/>
    </xf>
    <xf numFmtId="0" fontId="11" fillId="3" borderId="17" xfId="1" applyFont="1" applyFill="1" applyBorder="1" applyAlignment="1" applyProtection="1">
      <alignment horizontal="left"/>
      <protection locked="0" hidden="1"/>
    </xf>
    <xf numFmtId="0" fontId="8" fillId="6" borderId="73" xfId="1" applyFont="1" applyFill="1" applyBorder="1" applyAlignment="1">
      <alignment horizontal="center" vertical="center"/>
    </xf>
    <xf numFmtId="0" fontId="8" fillId="6" borderId="53" xfId="1" applyFont="1" applyFill="1" applyBorder="1" applyAlignment="1">
      <alignment horizontal="center" vertical="center"/>
    </xf>
    <xf numFmtId="0" fontId="8" fillId="6" borderId="10" xfId="1" applyFont="1" applyFill="1" applyBorder="1" applyAlignment="1">
      <alignment horizontal="center" vertical="center"/>
    </xf>
    <xf numFmtId="0" fontId="8" fillId="6" borderId="4" xfId="1" applyFont="1" applyFill="1" applyBorder="1" applyAlignment="1">
      <alignment horizontal="center" vertical="center"/>
    </xf>
    <xf numFmtId="0" fontId="8" fillId="7" borderId="77" xfId="1" applyFont="1" applyFill="1" applyBorder="1" applyAlignment="1">
      <alignment horizontal="center" vertical="center"/>
    </xf>
    <xf numFmtId="0" fontId="8" fillId="7" borderId="14" xfId="1" applyFont="1" applyFill="1" applyBorder="1" applyAlignment="1">
      <alignment horizontal="center" vertical="center"/>
    </xf>
    <xf numFmtId="0" fontId="8" fillId="7" borderId="10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0" fontId="8" fillId="8" borderId="77" xfId="1" applyFont="1" applyFill="1" applyBorder="1" applyAlignment="1">
      <alignment horizontal="center" vertical="center"/>
    </xf>
    <xf numFmtId="0" fontId="8" fillId="8" borderId="14" xfId="1" applyFont="1" applyFill="1" applyBorder="1" applyAlignment="1">
      <alignment horizontal="center" vertical="center"/>
    </xf>
    <xf numFmtId="0" fontId="8" fillId="8" borderId="78" xfId="1" applyFont="1" applyFill="1" applyBorder="1" applyAlignment="1">
      <alignment horizontal="center" vertical="center"/>
    </xf>
    <xf numFmtId="0" fontId="8" fillId="8" borderId="79" xfId="1" applyFont="1" applyFill="1" applyBorder="1" applyAlignment="1">
      <alignment horizontal="center" vertical="center"/>
    </xf>
    <xf numFmtId="164" fontId="8" fillId="3" borderId="81" xfId="1" applyNumberFormat="1" applyFont="1" applyFill="1" applyBorder="1" applyAlignment="1">
      <alignment horizontal="center"/>
    </xf>
    <xf numFmtId="164" fontId="8" fillId="3" borderId="50" xfId="1" applyNumberFormat="1" applyFont="1" applyFill="1" applyBorder="1" applyAlignment="1">
      <alignment horizontal="center"/>
    </xf>
    <xf numFmtId="164" fontId="12" fillId="3" borderId="12" xfId="1" applyNumberFormat="1" applyFont="1" applyFill="1" applyBorder="1" applyAlignment="1">
      <alignment horizontal="center"/>
    </xf>
    <xf numFmtId="164" fontId="12" fillId="3" borderId="71" xfId="1" applyNumberFormat="1" applyFont="1" applyFill="1" applyBorder="1" applyAlignment="1">
      <alignment horizontal="center"/>
    </xf>
    <xf numFmtId="164" fontId="12" fillId="3" borderId="28" xfId="1" applyNumberFormat="1" applyFont="1" applyFill="1" applyBorder="1" applyAlignment="1">
      <alignment horizontal="center"/>
    </xf>
    <xf numFmtId="164" fontId="12" fillId="3" borderId="63" xfId="1" applyNumberFormat="1" applyFont="1" applyFill="1" applyBorder="1" applyAlignment="1">
      <alignment horizontal="center"/>
    </xf>
    <xf numFmtId="0" fontId="12" fillId="10" borderId="0" xfId="0" applyFont="1" applyFill="1" applyAlignment="1">
      <alignment horizontal="center" vertical="center" wrapText="1"/>
    </xf>
    <xf numFmtId="0" fontId="12" fillId="10" borderId="7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3" borderId="2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8" fillId="2" borderId="35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 wrapText="1"/>
    </xf>
    <xf numFmtId="0" fontId="8" fillId="2" borderId="39" xfId="1" applyFont="1" applyFill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left"/>
    </xf>
    <xf numFmtId="0" fontId="8" fillId="3" borderId="1" xfId="1" applyFont="1" applyFill="1" applyBorder="1" applyAlignment="1">
      <alignment horizontal="left"/>
    </xf>
    <xf numFmtId="0" fontId="8" fillId="3" borderId="16" xfId="1" applyFont="1" applyFill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3" fillId="0" borderId="20" xfId="1" applyFont="1" applyBorder="1" applyAlignment="1">
      <alignment horizontal="left"/>
    </xf>
    <xf numFmtId="0" fontId="3" fillId="0" borderId="27" xfId="1" applyFont="1" applyBorder="1" applyAlignment="1">
      <alignment horizontal="left"/>
    </xf>
    <xf numFmtId="0" fontId="12" fillId="3" borderId="21" xfId="1" applyFont="1" applyFill="1" applyBorder="1" applyAlignment="1">
      <alignment horizontal="left"/>
    </xf>
    <xf numFmtId="0" fontId="12" fillId="3" borderId="1" xfId="1" applyFont="1" applyFill="1" applyBorder="1" applyAlignment="1">
      <alignment horizontal="left"/>
    </xf>
    <xf numFmtId="0" fontId="12" fillId="3" borderId="22" xfId="1" applyFont="1" applyFill="1" applyBorder="1" applyAlignment="1">
      <alignment horizontal="left"/>
    </xf>
    <xf numFmtId="3" fontId="18" fillId="3" borderId="21" xfId="1" applyNumberFormat="1" applyFont="1" applyFill="1" applyBorder="1" applyAlignment="1">
      <alignment horizontal="left" vertical="center"/>
    </xf>
    <xf numFmtId="3" fontId="18" fillId="3" borderId="1" xfId="1" applyNumberFormat="1" applyFont="1" applyFill="1" applyBorder="1" applyAlignment="1">
      <alignment horizontal="left" vertical="center"/>
    </xf>
    <xf numFmtId="3" fontId="18" fillId="3" borderId="22" xfId="1" applyNumberFormat="1" applyFont="1" applyFill="1" applyBorder="1" applyAlignment="1">
      <alignment horizontal="left" vertical="center"/>
    </xf>
    <xf numFmtId="3" fontId="12" fillId="3" borderId="23" xfId="1" applyNumberFormat="1" applyFont="1" applyFill="1" applyBorder="1" applyAlignment="1">
      <alignment horizontal="left" vertical="center"/>
    </xf>
    <xf numFmtId="3" fontId="12" fillId="3" borderId="24" xfId="1" applyNumberFormat="1" applyFont="1" applyFill="1" applyBorder="1" applyAlignment="1">
      <alignment horizontal="left" vertical="center"/>
    </xf>
    <xf numFmtId="3" fontId="12" fillId="3" borderId="25" xfId="1" applyNumberFormat="1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0" fontId="16" fillId="2" borderId="19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5" fontId="1" fillId="0" borderId="51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0" fillId="2" borderId="19" xfId="0" applyFont="1" applyFill="1" applyBorder="1" applyAlignment="1">
      <alignment horizontal="center" vertical="center" textRotation="90"/>
    </xf>
    <xf numFmtId="0" fontId="10" fillId="2" borderId="23" xfId="0" applyFont="1" applyFill="1" applyBorder="1" applyAlignment="1">
      <alignment horizontal="center" vertical="center" textRotation="90"/>
    </xf>
    <xf numFmtId="0" fontId="8" fillId="2" borderId="19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/>
    </xf>
    <xf numFmtId="0" fontId="16" fillId="2" borderId="49" xfId="1" applyFont="1" applyFill="1" applyBorder="1" applyAlignment="1">
      <alignment horizontal="center"/>
    </xf>
    <xf numFmtId="0" fontId="16" fillId="2" borderId="50" xfId="1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5" fontId="1" fillId="0" borderId="28" xfId="0" applyNumberFormat="1" applyFont="1" applyBorder="1" applyAlignment="1">
      <alignment horizontal="center"/>
    </xf>
    <xf numFmtId="165" fontId="1" fillId="0" borderId="29" xfId="0" applyNumberFormat="1" applyFont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 xr:uid="{00000000-0005-0000-0000-00002F000000}"/>
  </cellStyles>
  <dxfs count="2">
    <dxf>
      <font>
        <strike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15A9-126E-4C63-BE11-A73A5E5FD4B7}">
  <dimension ref="A1:M62"/>
  <sheetViews>
    <sheetView tabSelected="1" workbookViewId="0">
      <selection activeCell="L9" sqref="L9:L11"/>
    </sheetView>
  </sheetViews>
  <sheetFormatPr defaultColWidth="9.140625" defaultRowHeight="14.25" x14ac:dyDescent="0.2"/>
  <cols>
    <col min="1" max="1" width="2.85546875" style="4" customWidth="1"/>
    <col min="2" max="2" width="3.5703125" style="4" bestFit="1" customWidth="1"/>
    <col min="3" max="3" width="14.28515625" style="4" customWidth="1"/>
    <col min="4" max="4" width="11.5703125" style="4" customWidth="1"/>
    <col min="5" max="5" width="11" style="4" bestFit="1" customWidth="1"/>
    <col min="6" max="6" width="9.85546875" style="4" customWidth="1"/>
    <col min="7" max="7" width="21" style="4" customWidth="1"/>
    <col min="8" max="8" width="24.5703125" style="4" customWidth="1"/>
    <col min="9" max="9" width="4.28515625" style="4" customWidth="1"/>
    <col min="10" max="10" width="10" style="4" bestFit="1" customWidth="1"/>
    <col min="11" max="11" width="11.5703125" style="4" customWidth="1"/>
    <col min="12" max="12" width="11.140625" style="4" customWidth="1"/>
    <col min="13" max="13" width="3" style="4" customWidth="1"/>
    <col min="14" max="16384" width="9.140625" style="4"/>
  </cols>
  <sheetData>
    <row r="1" spans="1:13" ht="26.25" customHeight="1" x14ac:dyDescent="0.2">
      <c r="A1" s="11"/>
      <c r="B1" s="196" t="s">
        <v>56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1"/>
    </row>
    <row r="2" spans="1:13" x14ac:dyDescent="0.2">
      <c r="A2" s="11"/>
      <c r="B2" s="12"/>
      <c r="C2" s="13"/>
      <c r="D2" s="12"/>
      <c r="E2" s="13"/>
      <c r="F2" s="13"/>
      <c r="G2" s="12"/>
      <c r="H2" s="12"/>
      <c r="I2" s="12"/>
      <c r="J2" s="12"/>
      <c r="K2" s="11"/>
      <c r="L2" s="11"/>
      <c r="M2" s="11"/>
    </row>
    <row r="3" spans="1:13" ht="15" customHeight="1" x14ac:dyDescent="0.2">
      <c r="A3" s="24"/>
      <c r="B3" s="169"/>
      <c r="C3" s="169"/>
      <c r="D3" s="170"/>
      <c r="E3" s="170"/>
      <c r="F3" s="170"/>
      <c r="G3" s="170"/>
      <c r="H3" s="89" t="s">
        <v>66</v>
      </c>
      <c r="I3" s="171" t="s">
        <v>84</v>
      </c>
      <c r="J3" s="171"/>
      <c r="K3" s="171"/>
      <c r="L3" s="171"/>
      <c r="M3" s="11"/>
    </row>
    <row r="4" spans="1:13" x14ac:dyDescent="0.2">
      <c r="A4" s="24"/>
      <c r="B4" s="169" t="s">
        <v>49</v>
      </c>
      <c r="C4" s="169"/>
      <c r="D4" s="208"/>
      <c r="E4" s="209"/>
      <c r="F4" s="209"/>
      <c r="G4" s="209"/>
      <c r="H4" s="209"/>
      <c r="I4" s="209"/>
      <c r="J4" s="209"/>
      <c r="K4" s="209"/>
      <c r="L4" s="210"/>
      <c r="M4" s="11"/>
    </row>
    <row r="5" spans="1:13" ht="16.5" customHeight="1" x14ac:dyDescent="0.25">
      <c r="A5" s="24"/>
      <c r="B5" s="169" t="s">
        <v>0</v>
      </c>
      <c r="C5" s="169"/>
      <c r="D5" s="206"/>
      <c r="E5" s="207"/>
      <c r="F5" s="140" t="s">
        <v>1</v>
      </c>
      <c r="G5" s="118"/>
      <c r="H5" s="141" t="s">
        <v>57</v>
      </c>
      <c r="I5" s="172"/>
      <c r="J5" s="173"/>
      <c r="K5" s="173"/>
      <c r="L5" s="174"/>
      <c r="M5" s="11"/>
    </row>
    <row r="6" spans="1:13" x14ac:dyDescent="0.2">
      <c r="A6" s="11"/>
      <c r="B6" s="169" t="s">
        <v>50</v>
      </c>
      <c r="C6" s="169"/>
      <c r="D6" s="200"/>
      <c r="E6" s="201"/>
      <c r="F6" s="201"/>
      <c r="G6" s="201"/>
      <c r="H6" s="201"/>
      <c r="I6" s="201"/>
      <c r="J6" s="201"/>
      <c r="K6" s="201"/>
      <c r="L6" s="202"/>
      <c r="M6" s="11"/>
    </row>
    <row r="7" spans="1:13" ht="63.75" customHeight="1" x14ac:dyDescent="0.2">
      <c r="A7" s="11"/>
      <c r="B7" s="199" t="s">
        <v>65</v>
      </c>
      <c r="C7" s="199"/>
      <c r="D7" s="203"/>
      <c r="E7" s="204"/>
      <c r="F7" s="204"/>
      <c r="G7" s="204"/>
      <c r="H7" s="204"/>
      <c r="I7" s="204"/>
      <c r="J7" s="204"/>
      <c r="K7" s="204"/>
      <c r="L7" s="205"/>
      <c r="M7" s="11"/>
    </row>
    <row r="8" spans="1:13" ht="14.25" customHeight="1" thickBot="1" x14ac:dyDescent="0.25">
      <c r="A8" s="11"/>
      <c r="B8" s="19"/>
      <c r="C8" s="19"/>
      <c r="D8" s="105"/>
      <c r="E8" s="105"/>
      <c r="F8" s="105"/>
      <c r="G8" s="105"/>
      <c r="H8" s="105"/>
      <c r="I8" s="105"/>
      <c r="J8" s="105"/>
      <c r="K8" s="105"/>
      <c r="L8" s="105"/>
      <c r="M8" s="11"/>
    </row>
    <row r="9" spans="1:13" ht="14.25" customHeight="1" x14ac:dyDescent="0.2">
      <c r="A9" s="11"/>
      <c r="B9" s="197" t="s">
        <v>88</v>
      </c>
      <c r="C9" s="197"/>
      <c r="D9" s="197"/>
      <c r="E9" s="197"/>
      <c r="F9" s="197"/>
      <c r="G9" s="198"/>
      <c r="H9" s="103" t="s">
        <v>85</v>
      </c>
      <c r="I9" s="227">
        <f>Zdroj!J9</f>
        <v>0</v>
      </c>
      <c r="J9" s="228"/>
      <c r="K9" s="185" t="s">
        <v>72</v>
      </c>
      <c r="L9" s="182" t="s">
        <v>73</v>
      </c>
      <c r="M9" s="11"/>
    </row>
    <row r="10" spans="1:13" ht="14.25" customHeight="1" thickBot="1" x14ac:dyDescent="0.25">
      <c r="A10" s="11"/>
      <c r="B10" s="197"/>
      <c r="C10" s="197"/>
      <c r="D10" s="197"/>
      <c r="E10" s="197"/>
      <c r="F10" s="197"/>
      <c r="G10" s="198"/>
      <c r="H10" s="102" t="s">
        <v>86</v>
      </c>
      <c r="I10" s="225">
        <f>Zdroj!Q3</f>
        <v>0</v>
      </c>
      <c r="J10" s="226"/>
      <c r="K10" s="186"/>
      <c r="L10" s="183"/>
      <c r="M10" s="11"/>
    </row>
    <row r="11" spans="1:13" ht="14.25" customHeight="1" thickBot="1" x14ac:dyDescent="0.25">
      <c r="A11" s="11"/>
      <c r="B11" s="19"/>
      <c r="C11" s="19"/>
      <c r="D11" s="105"/>
      <c r="E11" s="105"/>
      <c r="F11" s="105"/>
      <c r="G11" s="105"/>
      <c r="H11" s="101" t="s">
        <v>87</v>
      </c>
      <c r="I11" s="223">
        <f>Zdroj!N10</f>
        <v>0</v>
      </c>
      <c r="J11" s="224"/>
      <c r="K11" s="187"/>
      <c r="L11" s="184"/>
      <c r="M11" s="11"/>
    </row>
    <row r="12" spans="1:13" ht="14.25" customHeight="1" x14ac:dyDescent="0.2">
      <c r="A12" s="11"/>
      <c r="B12" s="197" t="s">
        <v>89</v>
      </c>
      <c r="C12" s="197"/>
      <c r="D12" s="197"/>
      <c r="E12" s="197"/>
      <c r="F12" s="197"/>
      <c r="G12" s="198"/>
      <c r="H12" s="211" t="s">
        <v>52</v>
      </c>
      <c r="I12" s="212"/>
      <c r="J12" s="86" t="s">
        <v>69</v>
      </c>
      <c r="K12" s="157">
        <f>Zdroj!N3</f>
        <v>0</v>
      </c>
      <c r="L12" s="191">
        <f>Zdroj!J3</f>
        <v>0</v>
      </c>
      <c r="M12" s="11"/>
    </row>
    <row r="13" spans="1:13" ht="14.25" customHeight="1" x14ac:dyDescent="0.2">
      <c r="A13" s="11"/>
      <c r="B13" s="197"/>
      <c r="C13" s="197"/>
      <c r="D13" s="197"/>
      <c r="E13" s="197"/>
      <c r="F13" s="197"/>
      <c r="G13" s="198"/>
      <c r="H13" s="213"/>
      <c r="I13" s="214"/>
      <c r="J13" s="87" t="s">
        <v>83</v>
      </c>
      <c r="K13" s="158">
        <f>Zdroj!N4</f>
        <v>0</v>
      </c>
      <c r="L13" s="190"/>
      <c r="M13" s="11"/>
    </row>
    <row r="14" spans="1:13" ht="14.25" customHeight="1" x14ac:dyDescent="0.2">
      <c r="A14" s="11"/>
      <c r="B14" s="19"/>
      <c r="C14" s="19"/>
      <c r="D14" s="105"/>
      <c r="E14" s="105"/>
      <c r="F14" s="105"/>
      <c r="G14" s="105"/>
      <c r="H14" s="215" t="s">
        <v>53</v>
      </c>
      <c r="I14" s="216"/>
      <c r="J14" s="87" t="s">
        <v>69</v>
      </c>
      <c r="K14" s="158">
        <f>Zdroj!N5</f>
        <v>0</v>
      </c>
      <c r="L14" s="188">
        <f>Zdroj!J5</f>
        <v>0</v>
      </c>
      <c r="M14" s="11"/>
    </row>
    <row r="15" spans="1:13" ht="14.25" customHeight="1" x14ac:dyDescent="0.2">
      <c r="A15" s="11"/>
      <c r="B15" s="197" t="s">
        <v>90</v>
      </c>
      <c r="C15" s="197"/>
      <c r="D15" s="197"/>
      <c r="E15" s="197"/>
      <c r="F15" s="197"/>
      <c r="G15" s="198"/>
      <c r="H15" s="217"/>
      <c r="I15" s="218"/>
      <c r="J15" s="87" t="s">
        <v>83</v>
      </c>
      <c r="K15" s="158">
        <f>Zdroj!N6</f>
        <v>0</v>
      </c>
      <c r="L15" s="190"/>
      <c r="M15" s="11"/>
    </row>
    <row r="16" spans="1:13" ht="14.25" customHeight="1" x14ac:dyDescent="0.2">
      <c r="A16" s="11"/>
      <c r="B16" s="197"/>
      <c r="C16" s="197"/>
      <c r="D16" s="197"/>
      <c r="E16" s="197"/>
      <c r="F16" s="197"/>
      <c r="G16" s="198"/>
      <c r="H16" s="219" t="s">
        <v>54</v>
      </c>
      <c r="I16" s="220"/>
      <c r="J16" s="87" t="s">
        <v>69</v>
      </c>
      <c r="K16" s="158">
        <f>Zdroj!N7</f>
        <v>0</v>
      </c>
      <c r="L16" s="188">
        <f>Zdroj!J7</f>
        <v>0</v>
      </c>
      <c r="M16" s="11"/>
    </row>
    <row r="17" spans="1:13" ht="14.25" customHeight="1" thickBot="1" x14ac:dyDescent="0.25">
      <c r="A17" s="11"/>
      <c r="B17" s="229" t="s">
        <v>91</v>
      </c>
      <c r="C17" s="229"/>
      <c r="D17" s="229"/>
      <c r="E17" s="229"/>
      <c r="F17" s="229"/>
      <c r="G17" s="230"/>
      <c r="H17" s="221"/>
      <c r="I17" s="222"/>
      <c r="J17" s="88" t="s">
        <v>83</v>
      </c>
      <c r="K17" s="159">
        <f>Zdroj!N8</f>
        <v>0</v>
      </c>
      <c r="L17" s="189"/>
      <c r="M17" s="11"/>
    </row>
    <row r="18" spans="1:13" ht="13.5" customHeight="1" thickBot="1" x14ac:dyDescent="0.3">
      <c r="A18" s="19"/>
      <c r="B18" s="192" t="s">
        <v>92</v>
      </c>
      <c r="C18" s="192"/>
      <c r="D18" s="192"/>
      <c r="E18" s="192"/>
      <c r="F18" s="192"/>
      <c r="G18" s="192"/>
      <c r="H18" s="104"/>
      <c r="I18" s="104"/>
      <c r="J18" s="104"/>
      <c r="K18" s="104"/>
      <c r="L18" s="11"/>
      <c r="M18" s="11"/>
    </row>
    <row r="19" spans="1:13" ht="15.75" customHeight="1" thickBot="1" x14ac:dyDescent="0.25">
      <c r="A19" s="11"/>
      <c r="B19" s="193"/>
      <c r="C19" s="194"/>
      <c r="D19" s="194"/>
      <c r="E19" s="194"/>
      <c r="F19" s="195"/>
      <c r="G19" s="179" t="s">
        <v>72</v>
      </c>
      <c r="H19" s="180"/>
      <c r="I19" s="180"/>
      <c r="J19" s="180"/>
      <c r="K19" s="181"/>
      <c r="L19" s="11"/>
      <c r="M19" s="11"/>
    </row>
    <row r="20" spans="1:13" ht="37.5" customHeight="1" x14ac:dyDescent="0.2">
      <c r="A20" s="11"/>
      <c r="B20" s="160"/>
      <c r="C20" s="165" t="s">
        <v>2</v>
      </c>
      <c r="D20" s="167" t="s">
        <v>3</v>
      </c>
      <c r="E20" s="167" t="s">
        <v>4</v>
      </c>
      <c r="F20" s="162" t="s">
        <v>63</v>
      </c>
      <c r="G20" s="175" t="s">
        <v>71</v>
      </c>
      <c r="H20" s="176"/>
      <c r="I20" s="176"/>
      <c r="J20" s="163" t="s">
        <v>64</v>
      </c>
      <c r="K20" s="177" t="s">
        <v>55</v>
      </c>
      <c r="L20" s="11"/>
      <c r="M20" s="11"/>
    </row>
    <row r="21" spans="1:13" ht="15" thickBot="1" x14ac:dyDescent="0.25">
      <c r="A21" s="11"/>
      <c r="B21" s="161"/>
      <c r="C21" s="166"/>
      <c r="D21" s="168"/>
      <c r="E21" s="168"/>
      <c r="F21" s="162"/>
      <c r="G21" s="27" t="s">
        <v>33</v>
      </c>
      <c r="H21" s="28" t="s">
        <v>34</v>
      </c>
      <c r="I21" s="28" t="s">
        <v>70</v>
      </c>
      <c r="J21" s="164"/>
      <c r="K21" s="178"/>
      <c r="L21" s="11"/>
      <c r="M21" s="11"/>
    </row>
    <row r="22" spans="1:13" x14ac:dyDescent="0.2">
      <c r="A22" s="11"/>
      <c r="B22" s="119" t="s">
        <v>5</v>
      </c>
      <c r="C22" s="106"/>
      <c r="D22" s="107"/>
      <c r="E22" s="108"/>
      <c r="F22" s="109"/>
      <c r="G22" s="125"/>
      <c r="H22" s="126"/>
      <c r="I22" s="127"/>
      <c r="J22" s="128"/>
      <c r="K22" s="129"/>
      <c r="L22" s="11"/>
      <c r="M22" s="11"/>
    </row>
    <row r="23" spans="1:13" x14ac:dyDescent="0.2">
      <c r="A23" s="11"/>
      <c r="B23" s="120" t="s">
        <v>6</v>
      </c>
      <c r="C23" s="113"/>
      <c r="D23" s="114"/>
      <c r="E23" s="115"/>
      <c r="F23" s="116"/>
      <c r="G23" s="130"/>
      <c r="H23" s="110"/>
      <c r="I23" s="111"/>
      <c r="J23" s="112"/>
      <c r="K23" s="131"/>
      <c r="L23" s="11"/>
      <c r="M23" s="11"/>
    </row>
    <row r="24" spans="1:13" x14ac:dyDescent="0.2">
      <c r="A24" s="11"/>
      <c r="B24" s="120" t="s">
        <v>7</v>
      </c>
      <c r="C24" s="113"/>
      <c r="D24" s="114"/>
      <c r="E24" s="115"/>
      <c r="F24" s="116"/>
      <c r="G24" s="130"/>
      <c r="H24" s="110"/>
      <c r="I24" s="111"/>
      <c r="J24" s="112"/>
      <c r="K24" s="131"/>
      <c r="L24" s="11"/>
      <c r="M24" s="11"/>
    </row>
    <row r="25" spans="1:13" x14ac:dyDescent="0.2">
      <c r="A25" s="11"/>
      <c r="B25" s="120" t="s">
        <v>8</v>
      </c>
      <c r="C25" s="113"/>
      <c r="D25" s="114"/>
      <c r="E25" s="115"/>
      <c r="F25" s="116"/>
      <c r="G25" s="130"/>
      <c r="H25" s="110"/>
      <c r="I25" s="111"/>
      <c r="J25" s="112"/>
      <c r="K25" s="131"/>
      <c r="L25" s="11"/>
      <c r="M25" s="11"/>
    </row>
    <row r="26" spans="1:13" x14ac:dyDescent="0.2">
      <c r="A26" s="11"/>
      <c r="B26" s="120" t="s">
        <v>9</v>
      </c>
      <c r="C26" s="113"/>
      <c r="D26" s="114"/>
      <c r="E26" s="115"/>
      <c r="F26" s="116"/>
      <c r="G26" s="130"/>
      <c r="H26" s="110"/>
      <c r="I26" s="111"/>
      <c r="J26" s="112"/>
      <c r="K26" s="131"/>
      <c r="L26" s="11"/>
      <c r="M26" s="11"/>
    </row>
    <row r="27" spans="1:13" x14ac:dyDescent="0.2">
      <c r="A27" s="11"/>
      <c r="B27" s="120" t="s">
        <v>10</v>
      </c>
      <c r="C27" s="113"/>
      <c r="D27" s="114"/>
      <c r="E27" s="115"/>
      <c r="F27" s="116"/>
      <c r="G27" s="130"/>
      <c r="H27" s="110"/>
      <c r="I27" s="111"/>
      <c r="J27" s="112"/>
      <c r="K27" s="131"/>
      <c r="L27" s="11"/>
      <c r="M27" s="11"/>
    </row>
    <row r="28" spans="1:13" x14ac:dyDescent="0.2">
      <c r="A28" s="11"/>
      <c r="B28" s="120" t="s">
        <v>11</v>
      </c>
      <c r="C28" s="113"/>
      <c r="D28" s="114"/>
      <c r="E28" s="115"/>
      <c r="F28" s="116"/>
      <c r="G28" s="130"/>
      <c r="H28" s="110"/>
      <c r="I28" s="111"/>
      <c r="J28" s="112"/>
      <c r="K28" s="131"/>
      <c r="L28" s="11"/>
      <c r="M28" s="11"/>
    </row>
    <row r="29" spans="1:13" x14ac:dyDescent="0.2">
      <c r="A29" s="11"/>
      <c r="B29" s="120" t="s">
        <v>12</v>
      </c>
      <c r="C29" s="113"/>
      <c r="D29" s="114"/>
      <c r="E29" s="115"/>
      <c r="F29" s="116"/>
      <c r="G29" s="130"/>
      <c r="H29" s="110"/>
      <c r="I29" s="111"/>
      <c r="J29" s="112"/>
      <c r="K29" s="131"/>
      <c r="L29" s="11"/>
      <c r="M29" s="11"/>
    </row>
    <row r="30" spans="1:13" x14ac:dyDescent="0.2">
      <c r="A30" s="11"/>
      <c r="B30" s="120" t="s">
        <v>13</v>
      </c>
      <c r="C30" s="113"/>
      <c r="D30" s="114"/>
      <c r="E30" s="115"/>
      <c r="F30" s="116"/>
      <c r="G30" s="130"/>
      <c r="H30" s="110"/>
      <c r="I30" s="111"/>
      <c r="J30" s="112"/>
      <c r="K30" s="131"/>
      <c r="L30" s="11"/>
      <c r="M30" s="11"/>
    </row>
    <row r="31" spans="1:13" x14ac:dyDescent="0.2">
      <c r="A31" s="11"/>
      <c r="B31" s="120" t="s">
        <v>14</v>
      </c>
      <c r="C31" s="113"/>
      <c r="D31" s="114"/>
      <c r="E31" s="115"/>
      <c r="F31" s="116"/>
      <c r="G31" s="130"/>
      <c r="H31" s="110"/>
      <c r="I31" s="111"/>
      <c r="J31" s="112"/>
      <c r="K31" s="131"/>
      <c r="L31" s="11"/>
      <c r="M31" s="11"/>
    </row>
    <row r="32" spans="1:13" x14ac:dyDescent="0.2">
      <c r="A32" s="11"/>
      <c r="B32" s="120" t="s">
        <v>15</v>
      </c>
      <c r="C32" s="113"/>
      <c r="D32" s="114"/>
      <c r="E32" s="115"/>
      <c r="F32" s="116"/>
      <c r="G32" s="130"/>
      <c r="H32" s="110"/>
      <c r="I32" s="111"/>
      <c r="J32" s="112"/>
      <c r="K32" s="131"/>
      <c r="L32" s="11"/>
      <c r="M32" s="11"/>
    </row>
    <row r="33" spans="1:13" x14ac:dyDescent="0.2">
      <c r="A33" s="11"/>
      <c r="B33" s="120" t="s">
        <v>16</v>
      </c>
      <c r="C33" s="113"/>
      <c r="D33" s="114"/>
      <c r="E33" s="115"/>
      <c r="F33" s="116"/>
      <c r="G33" s="130"/>
      <c r="H33" s="110"/>
      <c r="I33" s="111"/>
      <c r="J33" s="112"/>
      <c r="K33" s="131"/>
      <c r="L33" s="11"/>
      <c r="M33" s="11"/>
    </row>
    <row r="34" spans="1:13" x14ac:dyDescent="0.2">
      <c r="A34" s="11"/>
      <c r="B34" s="120" t="s">
        <v>17</v>
      </c>
      <c r="C34" s="113"/>
      <c r="D34" s="114"/>
      <c r="E34" s="115"/>
      <c r="F34" s="116"/>
      <c r="G34" s="130"/>
      <c r="H34" s="110"/>
      <c r="I34" s="111"/>
      <c r="J34" s="112"/>
      <c r="K34" s="131"/>
      <c r="L34" s="11"/>
      <c r="M34" s="11"/>
    </row>
    <row r="35" spans="1:13" x14ac:dyDescent="0.2">
      <c r="A35" s="11"/>
      <c r="B35" s="120" t="s">
        <v>18</v>
      </c>
      <c r="C35" s="113"/>
      <c r="D35" s="114"/>
      <c r="E35" s="115"/>
      <c r="F35" s="116"/>
      <c r="G35" s="130"/>
      <c r="H35" s="110"/>
      <c r="I35" s="111"/>
      <c r="J35" s="112"/>
      <c r="K35" s="131"/>
      <c r="L35" s="11"/>
      <c r="M35" s="11"/>
    </row>
    <row r="36" spans="1:13" x14ac:dyDescent="0.2">
      <c r="A36" s="11"/>
      <c r="B36" s="120" t="s">
        <v>19</v>
      </c>
      <c r="C36" s="113"/>
      <c r="D36" s="114"/>
      <c r="E36" s="115"/>
      <c r="F36" s="116"/>
      <c r="G36" s="130"/>
      <c r="H36" s="110"/>
      <c r="I36" s="111"/>
      <c r="J36" s="112"/>
      <c r="K36" s="131"/>
      <c r="L36" s="11"/>
      <c r="M36" s="11"/>
    </row>
    <row r="37" spans="1:13" x14ac:dyDescent="0.2">
      <c r="A37" s="11"/>
      <c r="B37" s="120" t="s">
        <v>20</v>
      </c>
      <c r="C37" s="113"/>
      <c r="D37" s="114"/>
      <c r="E37" s="115"/>
      <c r="F37" s="116"/>
      <c r="G37" s="130"/>
      <c r="H37" s="110"/>
      <c r="I37" s="111"/>
      <c r="J37" s="112"/>
      <c r="K37" s="131"/>
      <c r="L37" s="11"/>
      <c r="M37" s="11"/>
    </row>
    <row r="38" spans="1:13" x14ac:dyDescent="0.2">
      <c r="A38" s="11"/>
      <c r="B38" s="120" t="s">
        <v>21</v>
      </c>
      <c r="C38" s="113"/>
      <c r="D38" s="114"/>
      <c r="E38" s="115"/>
      <c r="F38" s="116"/>
      <c r="G38" s="130"/>
      <c r="H38" s="110"/>
      <c r="I38" s="111"/>
      <c r="J38" s="112"/>
      <c r="K38" s="131"/>
      <c r="L38" s="11"/>
      <c r="M38" s="11"/>
    </row>
    <row r="39" spans="1:13" x14ac:dyDescent="0.2">
      <c r="A39" s="11"/>
      <c r="B39" s="120" t="s">
        <v>22</v>
      </c>
      <c r="C39" s="113"/>
      <c r="D39" s="114"/>
      <c r="E39" s="115"/>
      <c r="F39" s="116"/>
      <c r="G39" s="130"/>
      <c r="H39" s="110"/>
      <c r="I39" s="111"/>
      <c r="J39" s="112"/>
      <c r="K39" s="131"/>
      <c r="L39" s="11"/>
      <c r="M39" s="11"/>
    </row>
    <row r="40" spans="1:13" x14ac:dyDescent="0.2">
      <c r="A40" s="11"/>
      <c r="B40" s="120" t="s">
        <v>23</v>
      </c>
      <c r="C40" s="113"/>
      <c r="D40" s="114"/>
      <c r="E40" s="115"/>
      <c r="F40" s="116"/>
      <c r="G40" s="130"/>
      <c r="H40" s="110"/>
      <c r="I40" s="111"/>
      <c r="J40" s="112"/>
      <c r="K40" s="131"/>
      <c r="L40" s="11"/>
      <c r="M40" s="11"/>
    </row>
    <row r="41" spans="1:13" x14ac:dyDescent="0.2">
      <c r="A41" s="11"/>
      <c r="B41" s="120" t="s">
        <v>24</v>
      </c>
      <c r="C41" s="113"/>
      <c r="D41" s="114"/>
      <c r="E41" s="115"/>
      <c r="F41" s="116"/>
      <c r="G41" s="130"/>
      <c r="H41" s="110"/>
      <c r="I41" s="111"/>
      <c r="J41" s="112"/>
      <c r="K41" s="131"/>
      <c r="L41" s="11"/>
      <c r="M41" s="11"/>
    </row>
    <row r="42" spans="1:13" x14ac:dyDescent="0.2">
      <c r="A42" s="11"/>
      <c r="B42" s="120" t="s">
        <v>25</v>
      </c>
      <c r="C42" s="113"/>
      <c r="D42" s="114"/>
      <c r="E42" s="115"/>
      <c r="F42" s="116"/>
      <c r="G42" s="130"/>
      <c r="H42" s="110"/>
      <c r="I42" s="111"/>
      <c r="J42" s="112"/>
      <c r="K42" s="131"/>
      <c r="L42" s="11"/>
      <c r="M42" s="11"/>
    </row>
    <row r="43" spans="1:13" x14ac:dyDescent="0.2">
      <c r="A43" s="11"/>
      <c r="B43" s="120" t="s">
        <v>26</v>
      </c>
      <c r="C43" s="113"/>
      <c r="D43" s="114"/>
      <c r="E43" s="115"/>
      <c r="F43" s="116"/>
      <c r="G43" s="130"/>
      <c r="H43" s="110"/>
      <c r="I43" s="111"/>
      <c r="J43" s="112"/>
      <c r="K43" s="131"/>
      <c r="L43" s="11"/>
      <c r="M43" s="11"/>
    </row>
    <row r="44" spans="1:13" x14ac:dyDescent="0.2">
      <c r="A44" s="11"/>
      <c r="B44" s="120" t="s">
        <v>27</v>
      </c>
      <c r="C44" s="113"/>
      <c r="D44" s="114"/>
      <c r="E44" s="115"/>
      <c r="F44" s="116"/>
      <c r="G44" s="130"/>
      <c r="H44" s="110"/>
      <c r="I44" s="111"/>
      <c r="J44" s="112"/>
      <c r="K44" s="131"/>
      <c r="L44" s="11"/>
      <c r="M44" s="11"/>
    </row>
    <row r="45" spans="1:13" x14ac:dyDescent="0.2">
      <c r="A45" s="11"/>
      <c r="B45" s="120" t="s">
        <v>28</v>
      </c>
      <c r="C45" s="113"/>
      <c r="D45" s="114"/>
      <c r="E45" s="115"/>
      <c r="F45" s="116"/>
      <c r="G45" s="130"/>
      <c r="H45" s="110"/>
      <c r="I45" s="111"/>
      <c r="J45" s="112"/>
      <c r="K45" s="131"/>
      <c r="L45" s="11"/>
      <c r="M45" s="11"/>
    </row>
    <row r="46" spans="1:13" x14ac:dyDescent="0.2">
      <c r="A46" s="11"/>
      <c r="B46" s="120" t="s">
        <v>29</v>
      </c>
      <c r="C46" s="113"/>
      <c r="D46" s="114"/>
      <c r="E46" s="115"/>
      <c r="F46" s="116"/>
      <c r="G46" s="130"/>
      <c r="H46" s="110"/>
      <c r="I46" s="111"/>
      <c r="J46" s="112"/>
      <c r="K46" s="131"/>
      <c r="L46" s="11"/>
      <c r="M46" s="11"/>
    </row>
    <row r="47" spans="1:13" x14ac:dyDescent="0.2">
      <c r="A47" s="11"/>
      <c r="B47" s="120" t="s">
        <v>30</v>
      </c>
      <c r="C47" s="113"/>
      <c r="D47" s="114"/>
      <c r="E47" s="115"/>
      <c r="F47" s="116"/>
      <c r="G47" s="130"/>
      <c r="H47" s="110"/>
      <c r="I47" s="111"/>
      <c r="J47" s="112"/>
      <c r="K47" s="131"/>
      <c r="L47" s="11"/>
      <c r="M47" s="11"/>
    </row>
    <row r="48" spans="1:13" x14ac:dyDescent="0.2">
      <c r="A48" s="11"/>
      <c r="B48" s="120" t="s">
        <v>35</v>
      </c>
      <c r="C48" s="113"/>
      <c r="D48" s="114"/>
      <c r="E48" s="115"/>
      <c r="F48" s="116"/>
      <c r="G48" s="130"/>
      <c r="H48" s="110"/>
      <c r="I48" s="111"/>
      <c r="J48" s="112"/>
      <c r="K48" s="131"/>
      <c r="L48" s="11"/>
      <c r="M48" s="11"/>
    </row>
    <row r="49" spans="1:13" x14ac:dyDescent="0.2">
      <c r="A49" s="11"/>
      <c r="B49" s="120" t="s">
        <v>36</v>
      </c>
      <c r="C49" s="113"/>
      <c r="D49" s="114"/>
      <c r="E49" s="115"/>
      <c r="F49" s="116"/>
      <c r="G49" s="130"/>
      <c r="H49" s="110"/>
      <c r="I49" s="111"/>
      <c r="J49" s="112"/>
      <c r="K49" s="131"/>
      <c r="L49" s="11"/>
      <c r="M49" s="11"/>
    </row>
    <row r="50" spans="1:13" x14ac:dyDescent="0.2">
      <c r="A50" s="11"/>
      <c r="B50" s="120" t="s">
        <v>37</v>
      </c>
      <c r="C50" s="113"/>
      <c r="D50" s="114"/>
      <c r="E50" s="115"/>
      <c r="F50" s="116"/>
      <c r="G50" s="130"/>
      <c r="H50" s="110"/>
      <c r="I50" s="111"/>
      <c r="J50" s="112"/>
      <c r="K50" s="131"/>
      <c r="L50" s="11"/>
      <c r="M50" s="11"/>
    </row>
    <row r="51" spans="1:13" x14ac:dyDescent="0.2">
      <c r="A51" s="11"/>
      <c r="B51" s="120" t="s">
        <v>38</v>
      </c>
      <c r="C51" s="113"/>
      <c r="D51" s="114"/>
      <c r="E51" s="115"/>
      <c r="F51" s="116"/>
      <c r="G51" s="130"/>
      <c r="H51" s="110"/>
      <c r="I51" s="111"/>
      <c r="J51" s="112"/>
      <c r="K51" s="131"/>
      <c r="L51" s="11"/>
      <c r="M51" s="11"/>
    </row>
    <row r="52" spans="1:13" x14ac:dyDescent="0.2">
      <c r="A52" s="11"/>
      <c r="B52" s="120" t="s">
        <v>39</v>
      </c>
      <c r="C52" s="113"/>
      <c r="D52" s="114"/>
      <c r="E52" s="115"/>
      <c r="F52" s="116"/>
      <c r="G52" s="130"/>
      <c r="H52" s="110"/>
      <c r="I52" s="111"/>
      <c r="J52" s="112"/>
      <c r="K52" s="131"/>
      <c r="L52" s="11"/>
      <c r="M52" s="11"/>
    </row>
    <row r="53" spans="1:13" x14ac:dyDescent="0.2">
      <c r="A53" s="11"/>
      <c r="B53" s="120" t="s">
        <v>40</v>
      </c>
      <c r="C53" s="113"/>
      <c r="D53" s="114"/>
      <c r="E53" s="115"/>
      <c r="F53" s="116"/>
      <c r="G53" s="130"/>
      <c r="H53" s="110"/>
      <c r="I53" s="111"/>
      <c r="J53" s="112"/>
      <c r="K53" s="131"/>
      <c r="L53" s="11"/>
      <c r="M53" s="11"/>
    </row>
    <row r="54" spans="1:13" x14ac:dyDescent="0.2">
      <c r="A54" s="11"/>
      <c r="B54" s="120" t="s">
        <v>41</v>
      </c>
      <c r="C54" s="113"/>
      <c r="D54" s="114"/>
      <c r="E54" s="115"/>
      <c r="F54" s="116"/>
      <c r="G54" s="130"/>
      <c r="H54" s="110"/>
      <c r="I54" s="111"/>
      <c r="J54" s="112"/>
      <c r="K54" s="131"/>
      <c r="L54" s="11"/>
      <c r="M54" s="11"/>
    </row>
    <row r="55" spans="1:13" x14ac:dyDescent="0.2">
      <c r="A55" s="11"/>
      <c r="B55" s="120" t="s">
        <v>42</v>
      </c>
      <c r="C55" s="113"/>
      <c r="D55" s="114"/>
      <c r="E55" s="115"/>
      <c r="F55" s="116"/>
      <c r="G55" s="130"/>
      <c r="H55" s="110"/>
      <c r="I55" s="111"/>
      <c r="J55" s="112"/>
      <c r="K55" s="131"/>
      <c r="L55" s="11"/>
      <c r="M55" s="11"/>
    </row>
    <row r="56" spans="1:13" x14ac:dyDescent="0.2">
      <c r="A56" s="11"/>
      <c r="B56" s="120" t="s">
        <v>43</v>
      </c>
      <c r="C56" s="113"/>
      <c r="D56" s="114"/>
      <c r="E56" s="115"/>
      <c r="F56" s="116"/>
      <c r="G56" s="130"/>
      <c r="H56" s="110"/>
      <c r="I56" s="111"/>
      <c r="J56" s="112"/>
      <c r="K56" s="131"/>
      <c r="L56" s="11"/>
      <c r="M56" s="11"/>
    </row>
    <row r="57" spans="1:13" x14ac:dyDescent="0.2">
      <c r="A57" s="11"/>
      <c r="B57" s="120" t="s">
        <v>44</v>
      </c>
      <c r="C57" s="113"/>
      <c r="D57" s="114"/>
      <c r="E57" s="115"/>
      <c r="F57" s="116"/>
      <c r="G57" s="130"/>
      <c r="H57" s="110"/>
      <c r="I57" s="111"/>
      <c r="J57" s="112"/>
      <c r="K57" s="131"/>
      <c r="L57" s="11"/>
      <c r="M57" s="11"/>
    </row>
    <row r="58" spans="1:13" x14ac:dyDescent="0.2">
      <c r="A58" s="11"/>
      <c r="B58" s="120" t="s">
        <v>45</v>
      </c>
      <c r="C58" s="113"/>
      <c r="D58" s="114"/>
      <c r="E58" s="115"/>
      <c r="F58" s="116"/>
      <c r="G58" s="130"/>
      <c r="H58" s="110"/>
      <c r="I58" s="111"/>
      <c r="J58" s="112"/>
      <c r="K58" s="131"/>
      <c r="L58" s="11"/>
      <c r="M58" s="11"/>
    </row>
    <row r="59" spans="1:13" x14ac:dyDescent="0.2">
      <c r="A59" s="11"/>
      <c r="B59" s="120" t="s">
        <v>46</v>
      </c>
      <c r="C59" s="113"/>
      <c r="D59" s="114"/>
      <c r="E59" s="115"/>
      <c r="F59" s="116"/>
      <c r="G59" s="130"/>
      <c r="H59" s="110"/>
      <c r="I59" s="111"/>
      <c r="J59" s="112"/>
      <c r="K59" s="131"/>
      <c r="L59" s="11"/>
      <c r="M59" s="11"/>
    </row>
    <row r="60" spans="1:13" x14ac:dyDescent="0.2">
      <c r="A60" s="11"/>
      <c r="B60" s="120" t="s">
        <v>47</v>
      </c>
      <c r="C60" s="113"/>
      <c r="D60" s="114"/>
      <c r="E60" s="115"/>
      <c r="F60" s="116"/>
      <c r="G60" s="130"/>
      <c r="H60" s="110"/>
      <c r="I60" s="111"/>
      <c r="J60" s="112"/>
      <c r="K60" s="131"/>
      <c r="L60" s="11"/>
      <c r="M60" s="11"/>
    </row>
    <row r="61" spans="1:13" ht="15" thickBot="1" x14ac:dyDescent="0.25">
      <c r="A61" s="11"/>
      <c r="B61" s="121" t="s">
        <v>48</v>
      </c>
      <c r="C61" s="122"/>
      <c r="D61" s="123"/>
      <c r="E61" s="124"/>
      <c r="F61" s="117"/>
      <c r="G61" s="132"/>
      <c r="H61" s="133"/>
      <c r="I61" s="134"/>
      <c r="J61" s="135"/>
      <c r="K61" s="136"/>
      <c r="L61" s="11"/>
      <c r="M61" s="11"/>
    </row>
    <row r="62" spans="1:13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</sheetData>
  <sheetProtection algorithmName="SHA-512" hashValue="wRFGnmFF54OCiExDfyMNUZpaEYR6ki/AAaLrFqo9dInWZtibYG1yLCDO9ihNeyxHEX0gHiXczD4UzjrJ1zK7Dw==" saltValue="7Y2BSIX0lIN40g/J6XRmQg==" spinCount="100000" sheet="1" objects="1" scenarios="1"/>
  <mergeCells count="38">
    <mergeCell ref="B1:L1"/>
    <mergeCell ref="B9:G10"/>
    <mergeCell ref="B12:G13"/>
    <mergeCell ref="B6:C6"/>
    <mergeCell ref="B7:C7"/>
    <mergeCell ref="D6:L7"/>
    <mergeCell ref="D5:E5"/>
    <mergeCell ref="D4:L4"/>
    <mergeCell ref="H12:I13"/>
    <mergeCell ref="I11:J11"/>
    <mergeCell ref="I10:J10"/>
    <mergeCell ref="I9:J9"/>
    <mergeCell ref="K20:K21"/>
    <mergeCell ref="G19:K19"/>
    <mergeCell ref="L9:L11"/>
    <mergeCell ref="K9:K11"/>
    <mergeCell ref="L16:L17"/>
    <mergeCell ref="L14:L15"/>
    <mergeCell ref="L12:L13"/>
    <mergeCell ref="B18:G18"/>
    <mergeCell ref="B19:F19"/>
    <mergeCell ref="H14:I15"/>
    <mergeCell ref="H16:I17"/>
    <mergeCell ref="B17:G17"/>
    <mergeCell ref="B15:G16"/>
    <mergeCell ref="B3:C3"/>
    <mergeCell ref="D3:G3"/>
    <mergeCell ref="I3:L3"/>
    <mergeCell ref="B4:C4"/>
    <mergeCell ref="B5:C5"/>
    <mergeCell ref="I5:L5"/>
    <mergeCell ref="B20:B21"/>
    <mergeCell ref="F20:F21"/>
    <mergeCell ref="J20:J21"/>
    <mergeCell ref="C20:C21"/>
    <mergeCell ref="D20:D21"/>
    <mergeCell ref="E20:E21"/>
    <mergeCell ref="G20:I20"/>
  </mergeCells>
  <conditionalFormatting sqref="D5:E5 G5 C22:K61 D4:L4 I5:L5 D6:L7">
    <cfRule type="containsBlanks" dxfId="1" priority="1">
      <formula>LEN(TRIM(C4))=0</formula>
    </cfRule>
  </conditionalFormatting>
  <dataValidations count="1">
    <dataValidation type="date" allowBlank="1" showInputMessage="1" showErrorMessage="1" sqref="E22:E61" xr:uid="{B0F354B2-9683-4AC9-BBA7-C1C5C9D6DF54}">
      <formula1>3654</formula1>
      <formula2>45658</formula2>
    </dataValidation>
  </dataValidations>
  <pageMargins left="0.25" right="0.25" top="0.75" bottom="0.75" header="0.3" footer="0.3"/>
  <pageSetup paperSize="9" orientation="landscape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CCD53E6-A07F-43A8-BC4D-342D0DA24525}">
          <x14:formula1>
            <xm:f>Zdroj!$C$3:$C$4</xm:f>
          </x14:formula1>
          <xm:sqref>K22:K61</xm:sqref>
        </x14:dataValidation>
        <x14:dataValidation type="list" allowBlank="1" showInputMessage="1" showErrorMessage="1" xr:uid="{EECC308D-C172-4E85-97A9-06E54BDCCA62}">
          <x14:formula1>
            <xm:f>Zdroj!$D$3:$D$5</xm:f>
          </x14:formula1>
          <xm:sqref>F22:F61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FADC-B05C-4ADE-8E2B-EEC650647304}">
  <dimension ref="A1:L59"/>
  <sheetViews>
    <sheetView topLeftCell="A4" workbookViewId="0">
      <selection activeCell="H25" sqref="H25"/>
    </sheetView>
  </sheetViews>
  <sheetFormatPr defaultRowHeight="15" x14ac:dyDescent="0.25"/>
  <cols>
    <col min="1" max="1" width="7.28515625" customWidth="1"/>
    <col min="2" max="2" width="3.5703125" bestFit="1" customWidth="1"/>
    <col min="3" max="3" width="6.42578125" customWidth="1"/>
    <col min="4" max="5" width="11.42578125" customWidth="1"/>
    <col min="6" max="6" width="10.85546875" customWidth="1"/>
    <col min="7" max="7" width="8.28515625" bestFit="1" customWidth="1"/>
    <col min="8" max="8" width="17.140625" customWidth="1"/>
    <col min="9" max="9" width="25.85546875" customWidth="1"/>
    <col min="10" max="10" width="4.5703125" bestFit="1" customWidth="1"/>
    <col min="11" max="11" width="11.28515625" customWidth="1"/>
    <col min="12" max="12" width="7.85546875" bestFit="1" customWidth="1"/>
  </cols>
  <sheetData>
    <row r="1" spans="1:12" ht="16.5" customHeight="1" x14ac:dyDescent="0.25">
      <c r="A1" s="231" t="str">
        <f>"Seznam ubytovaných - "&amp;Objednávka!D4</f>
        <v xml:space="preserve">Seznam ubytovaných - 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2" x14ac:dyDescent="0.25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12" ht="15.75" thickBot="1" x14ac:dyDescent="0.3">
      <c r="A3" s="235" t="str">
        <f>Objednávka!B1</f>
        <v>Mistrovství České republiky jednotlivců v plavání s ploutvemi 2025 - Olomouc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</row>
    <row r="4" spans="1:12" ht="16.5" x14ac:dyDescent="0.25">
      <c r="A4" s="246" t="s">
        <v>68</v>
      </c>
      <c r="B4" s="247"/>
      <c r="C4" s="247"/>
      <c r="D4" s="248"/>
      <c r="E4" s="258"/>
      <c r="F4" s="259"/>
      <c r="G4" s="259"/>
      <c r="H4" s="259"/>
      <c r="I4" s="259"/>
      <c r="J4" s="259"/>
      <c r="K4" s="259"/>
      <c r="L4" s="260"/>
    </row>
    <row r="5" spans="1:12" x14ac:dyDescent="0.25">
      <c r="A5" s="232" t="s">
        <v>0</v>
      </c>
      <c r="B5" s="233"/>
      <c r="C5" s="233"/>
      <c r="D5" s="234"/>
      <c r="E5" s="261" t="str">
        <f>IF(Objednávka!D5="","",Objednávka!D5)</f>
        <v/>
      </c>
      <c r="F5" s="262"/>
      <c r="G5" s="262"/>
      <c r="H5" s="262"/>
      <c r="I5" s="262"/>
      <c r="J5" s="262"/>
      <c r="K5" s="262"/>
      <c r="L5" s="263"/>
    </row>
    <row r="6" spans="1:12" ht="16.5" customHeight="1" x14ac:dyDescent="0.25">
      <c r="A6" s="252" t="s">
        <v>57</v>
      </c>
      <c r="B6" s="253"/>
      <c r="C6" s="253"/>
      <c r="D6" s="254"/>
      <c r="E6" s="264" t="str">
        <f>IF(Objednávka!I5="","",Objednávka!I5)</f>
        <v/>
      </c>
      <c r="F6" s="265"/>
      <c r="G6" s="265"/>
      <c r="H6" s="265"/>
      <c r="I6" s="265"/>
      <c r="J6" s="265"/>
      <c r="K6" s="265"/>
      <c r="L6" s="266"/>
    </row>
    <row r="7" spans="1:12" ht="15.75" thickBot="1" x14ac:dyDescent="0.3">
      <c r="A7" s="255" t="s">
        <v>67</v>
      </c>
      <c r="B7" s="256"/>
      <c r="C7" s="256"/>
      <c r="D7" s="257"/>
      <c r="E7" s="267" t="str">
        <f>IF(Objednávka!G5="","",Objednávka!G5)</f>
        <v/>
      </c>
      <c r="F7" s="268"/>
      <c r="G7" s="268"/>
      <c r="H7" s="268"/>
      <c r="I7" s="268"/>
      <c r="J7" s="268"/>
      <c r="K7" s="268"/>
      <c r="L7" s="269"/>
    </row>
    <row r="8" spans="1:12" ht="15.75" thickBot="1" x14ac:dyDescent="0.3">
      <c r="B8" s="1"/>
      <c r="C8" s="1"/>
      <c r="D8" s="1"/>
      <c r="E8" s="2"/>
      <c r="F8" s="1"/>
      <c r="G8" s="1"/>
      <c r="H8" s="1"/>
      <c r="I8" s="1"/>
      <c r="J8" s="1"/>
    </row>
    <row r="9" spans="1:12" ht="15" customHeight="1" x14ac:dyDescent="0.25">
      <c r="A9" s="236" t="s">
        <v>31</v>
      </c>
      <c r="B9" s="238"/>
      <c r="C9" s="240" t="s">
        <v>32</v>
      </c>
      <c r="D9" s="242" t="s">
        <v>2</v>
      </c>
      <c r="E9" s="242" t="s">
        <v>3</v>
      </c>
      <c r="F9" s="242" t="s">
        <v>4</v>
      </c>
      <c r="G9" s="244"/>
      <c r="H9" s="249" t="s">
        <v>71</v>
      </c>
      <c r="I9" s="249"/>
      <c r="J9" s="249"/>
      <c r="K9" s="250" t="s">
        <v>64</v>
      </c>
      <c r="L9" s="270" t="s">
        <v>55</v>
      </c>
    </row>
    <row r="10" spans="1:12" ht="15.75" thickBot="1" x14ac:dyDescent="0.3">
      <c r="A10" s="237"/>
      <c r="B10" s="239"/>
      <c r="C10" s="241"/>
      <c r="D10" s="243"/>
      <c r="E10" s="243"/>
      <c r="F10" s="243"/>
      <c r="G10" s="245"/>
      <c r="H10" s="25" t="s">
        <v>33</v>
      </c>
      <c r="I10" s="25" t="s">
        <v>34</v>
      </c>
      <c r="J10" s="25" t="s">
        <v>70</v>
      </c>
      <c r="K10" s="251"/>
      <c r="L10" s="271"/>
    </row>
    <row r="11" spans="1:12" x14ac:dyDescent="0.25">
      <c r="A11" s="17"/>
      <c r="B11" s="20" t="s">
        <v>5</v>
      </c>
      <c r="C11" s="137">
        <v>2</v>
      </c>
      <c r="D11" s="90" t="str">
        <f>IF(Zdroj!C15="","",Zdroj!C15)</f>
        <v/>
      </c>
      <c r="E11" s="91" t="str">
        <f>IF(Zdroj!D15="","",Zdroj!D15)</f>
        <v/>
      </c>
      <c r="F11" s="98" t="str">
        <f>IF(Zdroj!E15="","",Zdroj!E15)</f>
        <v/>
      </c>
      <c r="G11" s="91" t="str">
        <f>IF(Zdroj!F15="","",Zdroj!F15)</f>
        <v/>
      </c>
      <c r="H11" s="91" t="str">
        <f>IF(Zdroj!G15="","",Zdroj!G15)</f>
        <v/>
      </c>
      <c r="I11" s="91" t="str">
        <f>IF(Zdroj!H15="","",Zdroj!H15)</f>
        <v/>
      </c>
      <c r="J11" s="91" t="str">
        <f>IF(Zdroj!I15="","",Zdroj!I15)</f>
        <v/>
      </c>
      <c r="K11" s="91" t="str">
        <f>IF(Zdroj!J15="","",Zdroj!J15)</f>
        <v/>
      </c>
      <c r="L11" s="92" t="str">
        <f>IF(Zdroj!K15="","",Zdroj!K15)</f>
        <v/>
      </c>
    </row>
    <row r="12" spans="1:12" x14ac:dyDescent="0.25">
      <c r="A12" s="15"/>
      <c r="B12" s="21" t="s">
        <v>6</v>
      </c>
      <c r="C12" s="138">
        <v>2</v>
      </c>
      <c r="D12" s="93" t="str">
        <f>IF(Zdroj!C16="","",Zdroj!C16)</f>
        <v/>
      </c>
      <c r="E12" s="3" t="str">
        <f>IF(Zdroj!D16="","",Zdroj!D16)</f>
        <v/>
      </c>
      <c r="F12" s="99" t="str">
        <f>IF(Zdroj!E16="","",Zdroj!E16)</f>
        <v/>
      </c>
      <c r="G12" s="3" t="str">
        <f>IF(Zdroj!F16="","",Zdroj!F16)</f>
        <v/>
      </c>
      <c r="H12" s="3" t="str">
        <f>IF(Zdroj!G16="","",Zdroj!G16)</f>
        <v/>
      </c>
      <c r="I12" s="3" t="str">
        <f>IF(Zdroj!H16="","",Zdroj!H16)</f>
        <v/>
      </c>
      <c r="J12" s="3" t="str">
        <f>IF(Zdroj!I16="","",Zdroj!I16)</f>
        <v/>
      </c>
      <c r="K12" s="3" t="str">
        <f>IF(Zdroj!J16="","",Zdroj!J16)</f>
        <v/>
      </c>
      <c r="L12" s="94" t="str">
        <f>IF(Zdroj!K16="","",Zdroj!K16)</f>
        <v/>
      </c>
    </row>
    <row r="13" spans="1:12" x14ac:dyDescent="0.25">
      <c r="A13" s="15"/>
      <c r="B13" s="21" t="s">
        <v>7</v>
      </c>
      <c r="C13" s="138">
        <v>2</v>
      </c>
      <c r="D13" s="93" t="str">
        <f>IF(Zdroj!C17="","",Zdroj!C17)</f>
        <v/>
      </c>
      <c r="E13" s="3" t="str">
        <f>IF(Zdroj!D17="","",Zdroj!D17)</f>
        <v/>
      </c>
      <c r="F13" s="99" t="str">
        <f>IF(Zdroj!E17="","",Zdroj!E17)</f>
        <v/>
      </c>
      <c r="G13" s="3" t="str">
        <f>IF(Zdroj!F17="","",Zdroj!F17)</f>
        <v/>
      </c>
      <c r="H13" s="3" t="str">
        <f>IF(Zdroj!G17="","",Zdroj!G17)</f>
        <v/>
      </c>
      <c r="I13" s="3" t="str">
        <f>IF(Zdroj!H17="","",Zdroj!H17)</f>
        <v/>
      </c>
      <c r="J13" s="3" t="str">
        <f>IF(Zdroj!I17="","",Zdroj!I17)</f>
        <v/>
      </c>
      <c r="K13" s="3" t="str">
        <f>IF(Zdroj!J17="","",Zdroj!J17)</f>
        <v/>
      </c>
      <c r="L13" s="94" t="str">
        <f>IF(Zdroj!K17="","",Zdroj!K17)</f>
        <v/>
      </c>
    </row>
    <row r="14" spans="1:12" x14ac:dyDescent="0.25">
      <c r="A14" s="15"/>
      <c r="B14" s="21" t="s">
        <v>8</v>
      </c>
      <c r="C14" s="138">
        <v>2</v>
      </c>
      <c r="D14" s="93" t="str">
        <f>IF(Zdroj!C18="","",Zdroj!C18)</f>
        <v/>
      </c>
      <c r="E14" s="3" t="str">
        <f>IF(Zdroj!D18="","",Zdroj!D18)</f>
        <v/>
      </c>
      <c r="F14" s="99" t="str">
        <f>IF(Zdroj!E18="","",Zdroj!E18)</f>
        <v/>
      </c>
      <c r="G14" s="3" t="str">
        <f>IF(Zdroj!F18="","",Zdroj!F18)</f>
        <v/>
      </c>
      <c r="H14" s="3" t="str">
        <f>IF(Zdroj!G18="","",Zdroj!G18)</f>
        <v/>
      </c>
      <c r="I14" s="3" t="str">
        <f>IF(Zdroj!H18="","",Zdroj!H18)</f>
        <v/>
      </c>
      <c r="J14" s="3" t="str">
        <f>IF(Zdroj!I18="","",Zdroj!I18)</f>
        <v/>
      </c>
      <c r="K14" s="3" t="str">
        <f>IF(Zdroj!J18="","",Zdroj!J18)</f>
        <v/>
      </c>
      <c r="L14" s="94" t="str">
        <f>IF(Zdroj!K18="","",Zdroj!K18)</f>
        <v/>
      </c>
    </row>
    <row r="15" spans="1:12" x14ac:dyDescent="0.25">
      <c r="A15" s="15"/>
      <c r="B15" s="21" t="s">
        <v>9</v>
      </c>
      <c r="C15" s="138">
        <v>2</v>
      </c>
      <c r="D15" s="93" t="str">
        <f>IF(Zdroj!C19="","",Zdroj!C19)</f>
        <v/>
      </c>
      <c r="E15" s="3" t="str">
        <f>IF(Zdroj!D19="","",Zdroj!D19)</f>
        <v/>
      </c>
      <c r="F15" s="99" t="str">
        <f>IF(Zdroj!E19="","",Zdroj!E19)</f>
        <v/>
      </c>
      <c r="G15" s="3" t="str">
        <f>IF(Zdroj!F19="","",Zdroj!F19)</f>
        <v/>
      </c>
      <c r="H15" s="3" t="str">
        <f>IF(Zdroj!G19="","",Zdroj!G19)</f>
        <v/>
      </c>
      <c r="I15" s="3" t="str">
        <f>IF(Zdroj!H19="","",Zdroj!H19)</f>
        <v/>
      </c>
      <c r="J15" s="3" t="str">
        <f>IF(Zdroj!I19="","",Zdroj!I19)</f>
        <v/>
      </c>
      <c r="K15" s="3" t="str">
        <f>IF(Zdroj!J19="","",Zdroj!J19)</f>
        <v/>
      </c>
      <c r="L15" s="94" t="str">
        <f>IF(Zdroj!K19="","",Zdroj!K19)</f>
        <v/>
      </c>
    </row>
    <row r="16" spans="1:12" x14ac:dyDescent="0.25">
      <c r="A16" s="15"/>
      <c r="B16" s="21" t="s">
        <v>10</v>
      </c>
      <c r="C16" s="138">
        <v>2</v>
      </c>
      <c r="D16" s="93" t="str">
        <f>IF(Zdroj!C20="","",Zdroj!C20)</f>
        <v/>
      </c>
      <c r="E16" s="3" t="str">
        <f>IF(Zdroj!D20="","",Zdroj!D20)</f>
        <v/>
      </c>
      <c r="F16" s="99" t="str">
        <f>IF(Zdroj!E20="","",Zdroj!E20)</f>
        <v/>
      </c>
      <c r="G16" s="3" t="str">
        <f>IF(Zdroj!F20="","",Zdroj!F20)</f>
        <v/>
      </c>
      <c r="H16" s="3" t="str">
        <f>IF(Zdroj!G20="","",Zdroj!G20)</f>
        <v/>
      </c>
      <c r="I16" s="3" t="str">
        <f>IF(Zdroj!H20="","",Zdroj!H20)</f>
        <v/>
      </c>
      <c r="J16" s="3" t="str">
        <f>IF(Zdroj!I20="","",Zdroj!I20)</f>
        <v/>
      </c>
      <c r="K16" s="3" t="str">
        <f>IF(Zdroj!J20="","",Zdroj!J20)</f>
        <v/>
      </c>
      <c r="L16" s="94" t="str">
        <f>IF(Zdroj!K20="","",Zdroj!K20)</f>
        <v/>
      </c>
    </row>
    <row r="17" spans="1:12" x14ac:dyDescent="0.25">
      <c r="A17" s="15"/>
      <c r="B17" s="21" t="s">
        <v>11</v>
      </c>
      <c r="C17" s="138">
        <v>2</v>
      </c>
      <c r="D17" s="93" t="str">
        <f>IF(Zdroj!C21="","",Zdroj!C21)</f>
        <v/>
      </c>
      <c r="E17" s="3" t="str">
        <f>IF(Zdroj!D21="","",Zdroj!D21)</f>
        <v/>
      </c>
      <c r="F17" s="99" t="str">
        <f>IF(Zdroj!E21="","",Zdroj!E21)</f>
        <v/>
      </c>
      <c r="G17" s="3" t="str">
        <f>IF(Zdroj!F21="","",Zdroj!F21)</f>
        <v/>
      </c>
      <c r="H17" s="3" t="str">
        <f>IF(Zdroj!G21="","",Zdroj!G21)</f>
        <v/>
      </c>
      <c r="I17" s="3" t="str">
        <f>IF(Zdroj!H21="","",Zdroj!H21)</f>
        <v/>
      </c>
      <c r="J17" s="3" t="str">
        <f>IF(Zdroj!I21="","",Zdroj!I21)</f>
        <v/>
      </c>
      <c r="K17" s="3" t="str">
        <f>IF(Zdroj!J21="","",Zdroj!J21)</f>
        <v/>
      </c>
      <c r="L17" s="94" t="str">
        <f>IF(Zdroj!K21="","",Zdroj!K21)</f>
        <v/>
      </c>
    </row>
    <row r="18" spans="1:12" x14ac:dyDescent="0.25">
      <c r="A18" s="15"/>
      <c r="B18" s="21" t="s">
        <v>12</v>
      </c>
      <c r="C18" s="138">
        <v>2</v>
      </c>
      <c r="D18" s="93" t="str">
        <f>IF(Zdroj!C22="","",Zdroj!C22)</f>
        <v/>
      </c>
      <c r="E18" s="3" t="str">
        <f>IF(Zdroj!D22="","",Zdroj!D22)</f>
        <v/>
      </c>
      <c r="F18" s="99" t="str">
        <f>IF(Zdroj!E22="","",Zdroj!E22)</f>
        <v/>
      </c>
      <c r="G18" s="3" t="str">
        <f>IF(Zdroj!F22="","",Zdroj!F22)</f>
        <v/>
      </c>
      <c r="H18" s="3" t="str">
        <f>IF(Zdroj!G22="","",Zdroj!G22)</f>
        <v/>
      </c>
      <c r="I18" s="3" t="str">
        <f>IF(Zdroj!H22="","",Zdroj!H22)</f>
        <v/>
      </c>
      <c r="J18" s="3" t="str">
        <f>IF(Zdroj!I22="","",Zdroj!I22)</f>
        <v/>
      </c>
      <c r="K18" s="3" t="str">
        <f>IF(Zdroj!J22="","",Zdroj!J22)</f>
        <v/>
      </c>
      <c r="L18" s="94" t="str">
        <f>IF(Zdroj!K22="","",Zdroj!K22)</f>
        <v/>
      </c>
    </row>
    <row r="19" spans="1:12" x14ac:dyDescent="0.25">
      <c r="A19" s="15"/>
      <c r="B19" s="21" t="s">
        <v>13</v>
      </c>
      <c r="C19" s="138">
        <v>2</v>
      </c>
      <c r="D19" s="93" t="str">
        <f>IF(Zdroj!C23="","",Zdroj!C23)</f>
        <v/>
      </c>
      <c r="E19" s="3" t="str">
        <f>IF(Zdroj!D23="","",Zdroj!D23)</f>
        <v/>
      </c>
      <c r="F19" s="99" t="str">
        <f>IF(Zdroj!E23="","",Zdroj!E23)</f>
        <v/>
      </c>
      <c r="G19" s="3" t="str">
        <f>IF(Zdroj!F23="","",Zdroj!F23)</f>
        <v/>
      </c>
      <c r="H19" s="3" t="str">
        <f>IF(Zdroj!G23="","",Zdroj!G23)</f>
        <v/>
      </c>
      <c r="I19" s="3" t="str">
        <f>IF(Zdroj!H23="","",Zdroj!H23)</f>
        <v/>
      </c>
      <c r="J19" s="3" t="str">
        <f>IF(Zdroj!I23="","",Zdroj!I23)</f>
        <v/>
      </c>
      <c r="K19" s="3" t="str">
        <f>IF(Zdroj!J23="","",Zdroj!J23)</f>
        <v/>
      </c>
      <c r="L19" s="94" t="str">
        <f>IF(Zdroj!K23="","",Zdroj!K23)</f>
        <v/>
      </c>
    </row>
    <row r="20" spans="1:12" x14ac:dyDescent="0.25">
      <c r="A20" s="15"/>
      <c r="B20" s="21" t="s">
        <v>14</v>
      </c>
      <c r="C20" s="138">
        <v>2</v>
      </c>
      <c r="D20" s="93" t="str">
        <f>IF(Zdroj!C24="","",Zdroj!C24)</f>
        <v/>
      </c>
      <c r="E20" s="3" t="str">
        <f>IF(Zdroj!D24="","",Zdroj!D24)</f>
        <v/>
      </c>
      <c r="F20" s="99" t="str">
        <f>IF(Zdroj!E24="","",Zdroj!E24)</f>
        <v/>
      </c>
      <c r="G20" s="3" t="str">
        <f>IF(Zdroj!F24="","",Zdroj!F24)</f>
        <v/>
      </c>
      <c r="H20" s="3" t="str">
        <f>IF(Zdroj!G24="","",Zdroj!G24)</f>
        <v/>
      </c>
      <c r="I20" s="3" t="str">
        <f>IF(Zdroj!H24="","",Zdroj!H24)</f>
        <v/>
      </c>
      <c r="J20" s="3" t="str">
        <f>IF(Zdroj!I24="","",Zdroj!I24)</f>
        <v/>
      </c>
      <c r="K20" s="3" t="str">
        <f>IF(Zdroj!J24="","",Zdroj!J24)</f>
        <v/>
      </c>
      <c r="L20" s="94" t="str">
        <f>IF(Zdroj!K24="","",Zdroj!K24)</f>
        <v/>
      </c>
    </row>
    <row r="21" spans="1:12" x14ac:dyDescent="0.25">
      <c r="A21" s="15"/>
      <c r="B21" s="21" t="s">
        <v>15</v>
      </c>
      <c r="C21" s="138">
        <v>2</v>
      </c>
      <c r="D21" s="93" t="str">
        <f>IF(Zdroj!C25="","",Zdroj!C25)</f>
        <v/>
      </c>
      <c r="E21" s="3" t="str">
        <f>IF(Zdroj!D25="","",Zdroj!D25)</f>
        <v/>
      </c>
      <c r="F21" s="99" t="str">
        <f>IF(Zdroj!E25="","",Zdroj!E25)</f>
        <v/>
      </c>
      <c r="G21" s="3" t="str">
        <f>IF(Zdroj!F25="","",Zdroj!F25)</f>
        <v/>
      </c>
      <c r="H21" s="3" t="str">
        <f>IF(Zdroj!G25="","",Zdroj!G25)</f>
        <v/>
      </c>
      <c r="I21" s="3" t="str">
        <f>IF(Zdroj!H25="","",Zdroj!H25)</f>
        <v/>
      </c>
      <c r="J21" s="3" t="str">
        <f>IF(Zdroj!I25="","",Zdroj!I25)</f>
        <v/>
      </c>
      <c r="K21" s="3" t="str">
        <f>IF(Zdroj!J25="","",Zdroj!J25)</f>
        <v/>
      </c>
      <c r="L21" s="94" t="str">
        <f>IF(Zdroj!K25="","",Zdroj!K25)</f>
        <v/>
      </c>
    </row>
    <row r="22" spans="1:12" x14ac:dyDescent="0.25">
      <c r="A22" s="15"/>
      <c r="B22" s="21" t="s">
        <v>16</v>
      </c>
      <c r="C22" s="138">
        <v>2</v>
      </c>
      <c r="D22" s="93" t="str">
        <f>IF(Zdroj!C26="","",Zdroj!C26)</f>
        <v/>
      </c>
      <c r="E22" s="3" t="str">
        <f>IF(Zdroj!D26="","",Zdroj!D26)</f>
        <v/>
      </c>
      <c r="F22" s="99" t="str">
        <f>IF(Zdroj!E26="","",Zdroj!E26)</f>
        <v/>
      </c>
      <c r="G22" s="3" t="str">
        <f>IF(Zdroj!F26="","",Zdroj!F26)</f>
        <v/>
      </c>
      <c r="H22" s="3" t="str">
        <f>IF(Zdroj!G26="","",Zdroj!G26)</f>
        <v/>
      </c>
      <c r="I22" s="3" t="str">
        <f>IF(Zdroj!H26="","",Zdroj!H26)</f>
        <v/>
      </c>
      <c r="J22" s="3" t="str">
        <f>IF(Zdroj!I26="","",Zdroj!I26)</f>
        <v/>
      </c>
      <c r="K22" s="3" t="str">
        <f>IF(Zdroj!J26="","",Zdroj!J26)</f>
        <v/>
      </c>
      <c r="L22" s="94" t="str">
        <f>IF(Zdroj!K26="","",Zdroj!K26)</f>
        <v/>
      </c>
    </row>
    <row r="23" spans="1:12" x14ac:dyDescent="0.25">
      <c r="A23" s="15"/>
      <c r="B23" s="21" t="s">
        <v>17</v>
      </c>
      <c r="C23" s="138">
        <v>2</v>
      </c>
      <c r="D23" s="93" t="str">
        <f>IF(Zdroj!C27="","",Zdroj!C27)</f>
        <v/>
      </c>
      <c r="E23" s="3" t="str">
        <f>IF(Zdroj!D27="","",Zdroj!D27)</f>
        <v/>
      </c>
      <c r="F23" s="99" t="str">
        <f>IF(Zdroj!E27="","",Zdroj!E27)</f>
        <v/>
      </c>
      <c r="G23" s="3" t="str">
        <f>IF(Zdroj!F27="","",Zdroj!F27)</f>
        <v/>
      </c>
      <c r="H23" s="3" t="str">
        <f>IF(Zdroj!G27="","",Zdroj!G27)</f>
        <v/>
      </c>
      <c r="I23" s="3" t="str">
        <f>IF(Zdroj!H27="","",Zdroj!H27)</f>
        <v/>
      </c>
      <c r="J23" s="3" t="str">
        <f>IF(Zdroj!I27="","",Zdroj!I27)</f>
        <v/>
      </c>
      <c r="K23" s="3" t="str">
        <f>IF(Zdroj!J27="","",Zdroj!J27)</f>
        <v/>
      </c>
      <c r="L23" s="94" t="str">
        <f>IF(Zdroj!K27="","",Zdroj!K27)</f>
        <v/>
      </c>
    </row>
    <row r="24" spans="1:12" x14ac:dyDescent="0.25">
      <c r="A24" s="15"/>
      <c r="B24" s="21" t="s">
        <v>18</v>
      </c>
      <c r="C24" s="138">
        <v>2</v>
      </c>
      <c r="D24" s="93" t="str">
        <f>IF(Zdroj!C28="","",Zdroj!C28)</f>
        <v/>
      </c>
      <c r="E24" s="3" t="str">
        <f>IF(Zdroj!D28="","",Zdroj!D28)</f>
        <v/>
      </c>
      <c r="F24" s="99" t="str">
        <f>IF(Zdroj!E28="","",Zdroj!E28)</f>
        <v/>
      </c>
      <c r="G24" s="3" t="str">
        <f>IF(Zdroj!F28="","",Zdroj!F28)</f>
        <v/>
      </c>
      <c r="H24" s="3" t="str">
        <f>IF(Zdroj!G28="","",Zdroj!G28)</f>
        <v/>
      </c>
      <c r="I24" s="3" t="str">
        <f>IF(Zdroj!H28="","",Zdroj!H28)</f>
        <v/>
      </c>
      <c r="J24" s="3" t="str">
        <f>IF(Zdroj!I28="","",Zdroj!I28)</f>
        <v/>
      </c>
      <c r="K24" s="3" t="str">
        <f>IF(Zdroj!J28="","",Zdroj!J28)</f>
        <v/>
      </c>
      <c r="L24" s="94" t="str">
        <f>IF(Zdroj!K28="","",Zdroj!K28)</f>
        <v/>
      </c>
    </row>
    <row r="25" spans="1:12" x14ac:dyDescent="0.25">
      <c r="A25" s="15"/>
      <c r="B25" s="21" t="s">
        <v>19</v>
      </c>
      <c r="C25" s="138">
        <v>2</v>
      </c>
      <c r="D25" s="93" t="str">
        <f>IF(Zdroj!C29="","",Zdroj!C29)</f>
        <v/>
      </c>
      <c r="E25" s="3" t="str">
        <f>IF(Zdroj!D29="","",Zdroj!D29)</f>
        <v/>
      </c>
      <c r="F25" s="99" t="str">
        <f>IF(Zdroj!E29="","",Zdroj!E29)</f>
        <v/>
      </c>
      <c r="G25" s="3" t="str">
        <f>IF(Zdroj!F29="","",Zdroj!F29)</f>
        <v/>
      </c>
      <c r="H25" s="3" t="str">
        <f>IF(Zdroj!G29="","",Zdroj!G29)</f>
        <v/>
      </c>
      <c r="I25" s="3" t="str">
        <f>IF(Zdroj!H29="","",Zdroj!H29)</f>
        <v/>
      </c>
      <c r="J25" s="3" t="str">
        <f>IF(Zdroj!I29="","",Zdroj!I29)</f>
        <v/>
      </c>
      <c r="K25" s="3" t="str">
        <f>IF(Zdroj!J29="","",Zdroj!J29)</f>
        <v/>
      </c>
      <c r="L25" s="94" t="str">
        <f>IF(Zdroj!K29="","",Zdroj!K29)</f>
        <v/>
      </c>
    </row>
    <row r="26" spans="1:12" x14ac:dyDescent="0.25">
      <c r="A26" s="15"/>
      <c r="B26" s="21" t="s">
        <v>20</v>
      </c>
      <c r="C26" s="138">
        <v>2</v>
      </c>
      <c r="D26" s="93" t="str">
        <f>IF(Zdroj!C30="","",Zdroj!C30)</f>
        <v/>
      </c>
      <c r="E26" s="3" t="str">
        <f>IF(Zdroj!D30="","",Zdroj!D30)</f>
        <v/>
      </c>
      <c r="F26" s="99" t="str">
        <f>IF(Zdroj!E30="","",Zdroj!E30)</f>
        <v/>
      </c>
      <c r="G26" s="3" t="str">
        <f>IF(Zdroj!F30="","",Zdroj!F30)</f>
        <v/>
      </c>
      <c r="H26" s="3" t="str">
        <f>IF(Zdroj!G30="","",Zdroj!G30)</f>
        <v/>
      </c>
      <c r="I26" s="3" t="str">
        <f>IF(Zdroj!H30="","",Zdroj!H30)</f>
        <v/>
      </c>
      <c r="J26" s="3" t="str">
        <f>IF(Zdroj!I30="","",Zdroj!I30)</f>
        <v/>
      </c>
      <c r="K26" s="3" t="str">
        <f>IF(Zdroj!J30="","",Zdroj!J30)</f>
        <v/>
      </c>
      <c r="L26" s="94" t="str">
        <f>IF(Zdroj!K30="","",Zdroj!K30)</f>
        <v/>
      </c>
    </row>
    <row r="27" spans="1:12" x14ac:dyDescent="0.25">
      <c r="A27" s="15"/>
      <c r="B27" s="21" t="s">
        <v>21</v>
      </c>
      <c r="C27" s="138">
        <v>2</v>
      </c>
      <c r="D27" s="93" t="str">
        <f>IF(Zdroj!C31="","",Zdroj!C31)</f>
        <v/>
      </c>
      <c r="E27" s="3" t="str">
        <f>IF(Zdroj!D31="","",Zdroj!D31)</f>
        <v/>
      </c>
      <c r="F27" s="99" t="str">
        <f>IF(Zdroj!E31="","",Zdroj!E31)</f>
        <v/>
      </c>
      <c r="G27" s="3" t="str">
        <f>IF(Zdroj!F31="","",Zdroj!F31)</f>
        <v/>
      </c>
      <c r="H27" s="3" t="str">
        <f>IF(Zdroj!G31="","",Zdroj!G31)</f>
        <v/>
      </c>
      <c r="I27" s="3" t="str">
        <f>IF(Zdroj!H31="","",Zdroj!H31)</f>
        <v/>
      </c>
      <c r="J27" s="3" t="str">
        <f>IF(Zdroj!I31="","",Zdroj!I31)</f>
        <v/>
      </c>
      <c r="K27" s="3" t="str">
        <f>IF(Zdroj!J31="","",Zdroj!J31)</f>
        <v/>
      </c>
      <c r="L27" s="94" t="str">
        <f>IF(Zdroj!K31="","",Zdroj!K31)</f>
        <v/>
      </c>
    </row>
    <row r="28" spans="1:12" x14ac:dyDescent="0.25">
      <c r="A28" s="15"/>
      <c r="B28" s="21" t="s">
        <v>22</v>
      </c>
      <c r="C28" s="138">
        <v>2</v>
      </c>
      <c r="D28" s="93" t="str">
        <f>IF(Zdroj!C32="","",Zdroj!C32)</f>
        <v/>
      </c>
      <c r="E28" s="3" t="str">
        <f>IF(Zdroj!D32="","",Zdroj!D32)</f>
        <v/>
      </c>
      <c r="F28" s="99" t="str">
        <f>IF(Zdroj!E32="","",Zdroj!E32)</f>
        <v/>
      </c>
      <c r="G28" s="3" t="str">
        <f>IF(Zdroj!F32="","",Zdroj!F32)</f>
        <v/>
      </c>
      <c r="H28" s="3" t="str">
        <f>IF(Zdroj!G32="","",Zdroj!G32)</f>
        <v/>
      </c>
      <c r="I28" s="3" t="str">
        <f>IF(Zdroj!H32="","",Zdroj!H32)</f>
        <v/>
      </c>
      <c r="J28" s="3" t="str">
        <f>IF(Zdroj!I32="","",Zdroj!I32)</f>
        <v/>
      </c>
      <c r="K28" s="3" t="str">
        <f>IF(Zdroj!J32="","",Zdroj!J32)</f>
        <v/>
      </c>
      <c r="L28" s="94" t="str">
        <f>IF(Zdroj!K32="","",Zdroj!K32)</f>
        <v/>
      </c>
    </row>
    <row r="29" spans="1:12" x14ac:dyDescent="0.25">
      <c r="A29" s="15"/>
      <c r="B29" s="21" t="s">
        <v>23</v>
      </c>
      <c r="C29" s="138">
        <v>2</v>
      </c>
      <c r="D29" s="93" t="str">
        <f>IF(Zdroj!C33="","",Zdroj!C33)</f>
        <v/>
      </c>
      <c r="E29" s="3" t="str">
        <f>IF(Zdroj!D33="","",Zdroj!D33)</f>
        <v/>
      </c>
      <c r="F29" s="99" t="str">
        <f>IF(Zdroj!E33="","",Zdroj!E33)</f>
        <v/>
      </c>
      <c r="G29" s="3" t="str">
        <f>IF(Zdroj!F33="","",Zdroj!F33)</f>
        <v/>
      </c>
      <c r="H29" s="3" t="str">
        <f>IF(Zdroj!G33="","",Zdroj!G33)</f>
        <v/>
      </c>
      <c r="I29" s="3" t="str">
        <f>IF(Zdroj!H33="","",Zdroj!H33)</f>
        <v/>
      </c>
      <c r="J29" s="3" t="str">
        <f>IF(Zdroj!I33="","",Zdroj!I33)</f>
        <v/>
      </c>
      <c r="K29" s="3" t="str">
        <f>IF(Zdroj!J33="","",Zdroj!J33)</f>
        <v/>
      </c>
      <c r="L29" s="94" t="str">
        <f>IF(Zdroj!K33="","",Zdroj!K33)</f>
        <v/>
      </c>
    </row>
    <row r="30" spans="1:12" x14ac:dyDescent="0.25">
      <c r="A30" s="15"/>
      <c r="B30" s="21" t="s">
        <v>24</v>
      </c>
      <c r="C30" s="138">
        <v>2</v>
      </c>
      <c r="D30" s="93" t="str">
        <f>IF(Zdroj!C34="","",Zdroj!C34)</f>
        <v/>
      </c>
      <c r="E30" s="3" t="str">
        <f>IF(Zdroj!D34="","",Zdroj!D34)</f>
        <v/>
      </c>
      <c r="F30" s="99" t="str">
        <f>IF(Zdroj!E34="","",Zdroj!E34)</f>
        <v/>
      </c>
      <c r="G30" s="3" t="str">
        <f>IF(Zdroj!F34="","",Zdroj!F34)</f>
        <v/>
      </c>
      <c r="H30" s="3" t="str">
        <f>IF(Zdroj!G34="","",Zdroj!G34)</f>
        <v/>
      </c>
      <c r="I30" s="3" t="str">
        <f>IF(Zdroj!H34="","",Zdroj!H34)</f>
        <v/>
      </c>
      <c r="J30" s="3" t="str">
        <f>IF(Zdroj!I34="","",Zdroj!I34)</f>
        <v/>
      </c>
      <c r="K30" s="3" t="str">
        <f>IF(Zdroj!J34="","",Zdroj!J34)</f>
        <v/>
      </c>
      <c r="L30" s="94" t="str">
        <f>IF(Zdroj!K34="","",Zdroj!K34)</f>
        <v/>
      </c>
    </row>
    <row r="31" spans="1:12" x14ac:dyDescent="0.25">
      <c r="A31" s="15"/>
      <c r="B31" s="21" t="s">
        <v>25</v>
      </c>
      <c r="C31" s="138">
        <v>2</v>
      </c>
      <c r="D31" s="93" t="str">
        <f>IF(Zdroj!C35="","",Zdroj!C35)</f>
        <v/>
      </c>
      <c r="E31" s="3" t="str">
        <f>IF(Zdroj!D35="","",Zdroj!D35)</f>
        <v/>
      </c>
      <c r="F31" s="99" t="str">
        <f>IF(Zdroj!E35="","",Zdroj!E35)</f>
        <v/>
      </c>
      <c r="G31" s="3" t="str">
        <f>IF(Zdroj!F35="","",Zdroj!F35)</f>
        <v/>
      </c>
      <c r="H31" s="3" t="str">
        <f>IF(Zdroj!G35="","",Zdroj!G35)</f>
        <v/>
      </c>
      <c r="I31" s="3" t="str">
        <f>IF(Zdroj!H35="","",Zdroj!H35)</f>
        <v/>
      </c>
      <c r="J31" s="3" t="str">
        <f>IF(Zdroj!I35="","",Zdroj!I35)</f>
        <v/>
      </c>
      <c r="K31" s="3" t="str">
        <f>IF(Zdroj!J35="","",Zdroj!J35)</f>
        <v/>
      </c>
      <c r="L31" s="94" t="str">
        <f>IF(Zdroj!K35="","",Zdroj!K35)</f>
        <v/>
      </c>
    </row>
    <row r="32" spans="1:12" x14ac:dyDescent="0.25">
      <c r="A32" s="15"/>
      <c r="B32" s="21" t="s">
        <v>26</v>
      </c>
      <c r="C32" s="138">
        <v>2</v>
      </c>
      <c r="D32" s="93" t="str">
        <f>IF(Zdroj!C36="","",Zdroj!C36)</f>
        <v/>
      </c>
      <c r="E32" s="3" t="str">
        <f>IF(Zdroj!D36="","",Zdroj!D36)</f>
        <v/>
      </c>
      <c r="F32" s="99" t="str">
        <f>IF(Zdroj!E36="","",Zdroj!E36)</f>
        <v/>
      </c>
      <c r="G32" s="3" t="str">
        <f>IF(Zdroj!F36="","",Zdroj!F36)</f>
        <v/>
      </c>
      <c r="H32" s="3" t="str">
        <f>IF(Zdroj!G36="","",Zdroj!G36)</f>
        <v/>
      </c>
      <c r="I32" s="3" t="str">
        <f>IF(Zdroj!H36="","",Zdroj!H36)</f>
        <v/>
      </c>
      <c r="J32" s="3" t="str">
        <f>IF(Zdroj!I36="","",Zdroj!I36)</f>
        <v/>
      </c>
      <c r="K32" s="3" t="str">
        <f>IF(Zdroj!J36="","",Zdroj!J36)</f>
        <v/>
      </c>
      <c r="L32" s="94" t="str">
        <f>IF(Zdroj!K36="","",Zdroj!K36)</f>
        <v/>
      </c>
    </row>
    <row r="33" spans="1:12" x14ac:dyDescent="0.25">
      <c r="A33" s="15"/>
      <c r="B33" s="21" t="s">
        <v>27</v>
      </c>
      <c r="C33" s="138">
        <v>2</v>
      </c>
      <c r="D33" s="93" t="str">
        <f>IF(Zdroj!C37="","",Zdroj!C37)</f>
        <v/>
      </c>
      <c r="E33" s="3" t="str">
        <f>IF(Zdroj!D37="","",Zdroj!D37)</f>
        <v/>
      </c>
      <c r="F33" s="99" t="str">
        <f>IF(Zdroj!E37="","",Zdroj!E37)</f>
        <v/>
      </c>
      <c r="G33" s="3" t="str">
        <f>IF(Zdroj!F37="","",Zdroj!F37)</f>
        <v/>
      </c>
      <c r="H33" s="3" t="str">
        <f>IF(Zdroj!G37="","",Zdroj!G37)</f>
        <v/>
      </c>
      <c r="I33" s="3" t="str">
        <f>IF(Zdroj!H37="","",Zdroj!H37)</f>
        <v/>
      </c>
      <c r="J33" s="3" t="str">
        <f>IF(Zdroj!I37="","",Zdroj!I37)</f>
        <v/>
      </c>
      <c r="K33" s="3" t="str">
        <f>IF(Zdroj!J37="","",Zdroj!J37)</f>
        <v/>
      </c>
      <c r="L33" s="94" t="str">
        <f>IF(Zdroj!K37="","",Zdroj!K37)</f>
        <v/>
      </c>
    </row>
    <row r="34" spans="1:12" x14ac:dyDescent="0.25">
      <c r="A34" s="15"/>
      <c r="B34" s="21" t="s">
        <v>28</v>
      </c>
      <c r="C34" s="138">
        <v>2</v>
      </c>
      <c r="D34" s="93" t="str">
        <f>IF(Zdroj!C38="","",Zdroj!C38)</f>
        <v/>
      </c>
      <c r="E34" s="3" t="str">
        <f>IF(Zdroj!D38="","",Zdroj!D38)</f>
        <v/>
      </c>
      <c r="F34" s="99" t="str">
        <f>IF(Zdroj!E38="","",Zdroj!E38)</f>
        <v/>
      </c>
      <c r="G34" s="3" t="str">
        <f>IF(Zdroj!F38="","",Zdroj!F38)</f>
        <v/>
      </c>
      <c r="H34" s="3" t="str">
        <f>IF(Zdroj!G38="","",Zdroj!G38)</f>
        <v/>
      </c>
      <c r="I34" s="3" t="str">
        <f>IF(Zdroj!H38="","",Zdroj!H38)</f>
        <v/>
      </c>
      <c r="J34" s="3" t="str">
        <f>IF(Zdroj!I38="","",Zdroj!I38)</f>
        <v/>
      </c>
      <c r="K34" s="3" t="str">
        <f>IF(Zdroj!J38="","",Zdroj!J38)</f>
        <v/>
      </c>
      <c r="L34" s="94" t="str">
        <f>IF(Zdroj!K38="","",Zdroj!K38)</f>
        <v/>
      </c>
    </row>
    <row r="35" spans="1:12" x14ac:dyDescent="0.25">
      <c r="A35" s="15"/>
      <c r="B35" s="21" t="s">
        <v>29</v>
      </c>
      <c r="C35" s="138">
        <v>2</v>
      </c>
      <c r="D35" s="93" t="str">
        <f>IF(Zdroj!C39="","",Zdroj!C39)</f>
        <v/>
      </c>
      <c r="E35" s="3" t="str">
        <f>IF(Zdroj!D39="","",Zdroj!D39)</f>
        <v/>
      </c>
      <c r="F35" s="99" t="str">
        <f>IF(Zdroj!E39="","",Zdroj!E39)</f>
        <v/>
      </c>
      <c r="G35" s="3" t="str">
        <f>IF(Zdroj!F39="","",Zdroj!F39)</f>
        <v/>
      </c>
      <c r="H35" s="3" t="str">
        <f>IF(Zdroj!G39="","",Zdroj!G39)</f>
        <v/>
      </c>
      <c r="I35" s="3" t="str">
        <f>IF(Zdroj!H39="","",Zdroj!H39)</f>
        <v/>
      </c>
      <c r="J35" s="3" t="str">
        <f>IF(Zdroj!I39="","",Zdroj!I39)</f>
        <v/>
      </c>
      <c r="K35" s="3" t="str">
        <f>IF(Zdroj!J39="","",Zdroj!J39)</f>
        <v/>
      </c>
      <c r="L35" s="94" t="str">
        <f>IF(Zdroj!K39="","",Zdroj!K39)</f>
        <v/>
      </c>
    </row>
    <row r="36" spans="1:12" x14ac:dyDescent="0.25">
      <c r="A36" s="15"/>
      <c r="B36" s="21" t="s">
        <v>30</v>
      </c>
      <c r="C36" s="138">
        <v>2</v>
      </c>
      <c r="D36" s="93" t="str">
        <f>IF(Zdroj!C40="","",Zdroj!C40)</f>
        <v/>
      </c>
      <c r="E36" s="3" t="str">
        <f>IF(Zdroj!D40="","",Zdroj!D40)</f>
        <v/>
      </c>
      <c r="F36" s="99" t="str">
        <f>IF(Zdroj!E40="","",Zdroj!E40)</f>
        <v/>
      </c>
      <c r="G36" s="3" t="str">
        <f>IF(Zdroj!F40="","",Zdroj!F40)</f>
        <v/>
      </c>
      <c r="H36" s="3" t="str">
        <f>IF(Zdroj!G40="","",Zdroj!G40)</f>
        <v/>
      </c>
      <c r="I36" s="3" t="str">
        <f>IF(Zdroj!H40="","",Zdroj!H40)</f>
        <v/>
      </c>
      <c r="J36" s="3" t="str">
        <f>IF(Zdroj!I40="","",Zdroj!I40)</f>
        <v/>
      </c>
      <c r="K36" s="3" t="str">
        <f>IF(Zdroj!J40="","",Zdroj!J40)</f>
        <v/>
      </c>
      <c r="L36" s="94" t="str">
        <f>IF(Zdroj!K40="","",Zdroj!K40)</f>
        <v/>
      </c>
    </row>
    <row r="37" spans="1:12" x14ac:dyDescent="0.25">
      <c r="A37" s="15"/>
      <c r="B37" s="21" t="s">
        <v>35</v>
      </c>
      <c r="C37" s="138">
        <v>2</v>
      </c>
      <c r="D37" s="93" t="str">
        <f>IF(Zdroj!C41="","",Zdroj!C41)</f>
        <v/>
      </c>
      <c r="E37" s="3" t="str">
        <f>IF(Zdroj!D41="","",Zdroj!D41)</f>
        <v/>
      </c>
      <c r="F37" s="99" t="str">
        <f>IF(Zdroj!E41="","",Zdroj!E41)</f>
        <v/>
      </c>
      <c r="G37" s="3" t="str">
        <f>IF(Zdroj!F41="","",Zdroj!F41)</f>
        <v/>
      </c>
      <c r="H37" s="3" t="str">
        <f>IF(Zdroj!G41="","",Zdroj!G41)</f>
        <v/>
      </c>
      <c r="I37" s="3" t="str">
        <f>IF(Zdroj!H41="","",Zdroj!H41)</f>
        <v/>
      </c>
      <c r="J37" s="3" t="str">
        <f>IF(Zdroj!I41="","",Zdroj!I41)</f>
        <v/>
      </c>
      <c r="K37" s="3" t="str">
        <f>IF(Zdroj!J41="","",Zdroj!J41)</f>
        <v/>
      </c>
      <c r="L37" s="94" t="str">
        <f>IF(Zdroj!K41="","",Zdroj!K41)</f>
        <v/>
      </c>
    </row>
    <row r="38" spans="1:12" x14ac:dyDescent="0.25">
      <c r="A38" s="15"/>
      <c r="B38" s="21" t="s">
        <v>36</v>
      </c>
      <c r="C38" s="138">
        <v>2</v>
      </c>
      <c r="D38" s="93" t="str">
        <f>IF(Zdroj!C42="","",Zdroj!C42)</f>
        <v/>
      </c>
      <c r="E38" s="3" t="str">
        <f>IF(Zdroj!D42="","",Zdroj!D42)</f>
        <v/>
      </c>
      <c r="F38" s="99" t="str">
        <f>IF(Zdroj!E42="","",Zdroj!E42)</f>
        <v/>
      </c>
      <c r="G38" s="3" t="str">
        <f>IF(Zdroj!F42="","",Zdroj!F42)</f>
        <v/>
      </c>
      <c r="H38" s="3" t="str">
        <f>IF(Zdroj!G42="","",Zdroj!G42)</f>
        <v/>
      </c>
      <c r="I38" s="3" t="str">
        <f>IF(Zdroj!H42="","",Zdroj!H42)</f>
        <v/>
      </c>
      <c r="J38" s="3" t="str">
        <f>IF(Zdroj!I42="","",Zdroj!I42)</f>
        <v/>
      </c>
      <c r="K38" s="3" t="str">
        <f>IF(Zdroj!J42="","",Zdroj!J42)</f>
        <v/>
      </c>
      <c r="L38" s="94" t="str">
        <f>IF(Zdroj!K42="","",Zdroj!K42)</f>
        <v/>
      </c>
    </row>
    <row r="39" spans="1:12" x14ac:dyDescent="0.25">
      <c r="A39" s="15"/>
      <c r="B39" s="21" t="s">
        <v>37</v>
      </c>
      <c r="C39" s="138">
        <v>2</v>
      </c>
      <c r="D39" s="93" t="str">
        <f>IF(Zdroj!C43="","",Zdroj!C43)</f>
        <v/>
      </c>
      <c r="E39" s="3" t="str">
        <f>IF(Zdroj!D43="","",Zdroj!D43)</f>
        <v/>
      </c>
      <c r="F39" s="99" t="str">
        <f>IF(Zdroj!E43="","",Zdroj!E43)</f>
        <v/>
      </c>
      <c r="G39" s="3" t="str">
        <f>IF(Zdroj!F43="","",Zdroj!F43)</f>
        <v/>
      </c>
      <c r="H39" s="3" t="str">
        <f>IF(Zdroj!G43="","",Zdroj!G43)</f>
        <v/>
      </c>
      <c r="I39" s="3" t="str">
        <f>IF(Zdroj!H43="","",Zdroj!H43)</f>
        <v/>
      </c>
      <c r="J39" s="3" t="str">
        <f>IF(Zdroj!I43="","",Zdroj!I43)</f>
        <v/>
      </c>
      <c r="K39" s="3" t="str">
        <f>IF(Zdroj!J43="","",Zdroj!J43)</f>
        <v/>
      </c>
      <c r="L39" s="94" t="str">
        <f>IF(Zdroj!K43="","",Zdroj!K43)</f>
        <v/>
      </c>
    </row>
    <row r="40" spans="1:12" x14ac:dyDescent="0.25">
      <c r="A40" s="15"/>
      <c r="B40" s="21" t="s">
        <v>38</v>
      </c>
      <c r="C40" s="138">
        <v>2</v>
      </c>
      <c r="D40" s="93" t="str">
        <f>IF(Zdroj!C44="","",Zdroj!C44)</f>
        <v/>
      </c>
      <c r="E40" s="3" t="str">
        <f>IF(Zdroj!D44="","",Zdroj!D44)</f>
        <v/>
      </c>
      <c r="F40" s="99" t="str">
        <f>IF(Zdroj!E44="","",Zdroj!E44)</f>
        <v/>
      </c>
      <c r="G40" s="3" t="str">
        <f>IF(Zdroj!F44="","",Zdroj!F44)</f>
        <v/>
      </c>
      <c r="H40" s="3" t="str">
        <f>IF(Zdroj!G44="","",Zdroj!G44)</f>
        <v/>
      </c>
      <c r="I40" s="3" t="str">
        <f>IF(Zdroj!H44="","",Zdroj!H44)</f>
        <v/>
      </c>
      <c r="J40" s="3" t="str">
        <f>IF(Zdroj!I44="","",Zdroj!I44)</f>
        <v/>
      </c>
      <c r="K40" s="3" t="str">
        <f>IF(Zdroj!J44="","",Zdroj!J44)</f>
        <v/>
      </c>
      <c r="L40" s="94" t="str">
        <f>IF(Zdroj!K44="","",Zdroj!K44)</f>
        <v/>
      </c>
    </row>
    <row r="41" spans="1:12" x14ac:dyDescent="0.25">
      <c r="A41" s="15"/>
      <c r="B41" s="21" t="s">
        <v>39</v>
      </c>
      <c r="C41" s="138">
        <v>2</v>
      </c>
      <c r="D41" s="93" t="str">
        <f>IF(Zdroj!C45="","",Zdroj!C45)</f>
        <v/>
      </c>
      <c r="E41" s="3" t="str">
        <f>IF(Zdroj!D45="","",Zdroj!D45)</f>
        <v/>
      </c>
      <c r="F41" s="99" t="str">
        <f>IF(Zdroj!E45="","",Zdroj!E45)</f>
        <v/>
      </c>
      <c r="G41" s="3" t="str">
        <f>IF(Zdroj!F45="","",Zdroj!F45)</f>
        <v/>
      </c>
      <c r="H41" s="3" t="str">
        <f>IF(Zdroj!G45="","",Zdroj!G45)</f>
        <v/>
      </c>
      <c r="I41" s="3" t="str">
        <f>IF(Zdroj!H45="","",Zdroj!H45)</f>
        <v/>
      </c>
      <c r="J41" s="3" t="str">
        <f>IF(Zdroj!I45="","",Zdroj!I45)</f>
        <v/>
      </c>
      <c r="K41" s="3" t="str">
        <f>IF(Zdroj!J45="","",Zdroj!J45)</f>
        <v/>
      </c>
      <c r="L41" s="94" t="str">
        <f>IF(Zdroj!K45="","",Zdroj!K45)</f>
        <v/>
      </c>
    </row>
    <row r="42" spans="1:12" x14ac:dyDescent="0.25">
      <c r="A42" s="15"/>
      <c r="B42" s="21" t="s">
        <v>40</v>
      </c>
      <c r="C42" s="138">
        <v>2</v>
      </c>
      <c r="D42" s="93" t="str">
        <f>IF(Zdroj!C46="","",Zdroj!C46)</f>
        <v/>
      </c>
      <c r="E42" s="3" t="str">
        <f>IF(Zdroj!D46="","",Zdroj!D46)</f>
        <v/>
      </c>
      <c r="F42" s="99" t="str">
        <f>IF(Zdroj!E46="","",Zdroj!E46)</f>
        <v/>
      </c>
      <c r="G42" s="3" t="str">
        <f>IF(Zdroj!F46="","",Zdroj!F46)</f>
        <v/>
      </c>
      <c r="H42" s="3" t="str">
        <f>IF(Zdroj!G46="","",Zdroj!G46)</f>
        <v/>
      </c>
      <c r="I42" s="3" t="str">
        <f>IF(Zdroj!H46="","",Zdroj!H46)</f>
        <v/>
      </c>
      <c r="J42" s="3" t="str">
        <f>IF(Zdroj!I46="","",Zdroj!I46)</f>
        <v/>
      </c>
      <c r="K42" s="3" t="str">
        <f>IF(Zdroj!J46="","",Zdroj!J46)</f>
        <v/>
      </c>
      <c r="L42" s="94" t="str">
        <f>IF(Zdroj!K46="","",Zdroj!K46)</f>
        <v/>
      </c>
    </row>
    <row r="43" spans="1:12" x14ac:dyDescent="0.25">
      <c r="A43" s="15"/>
      <c r="B43" s="21" t="s">
        <v>41</v>
      </c>
      <c r="C43" s="138">
        <v>2</v>
      </c>
      <c r="D43" s="93" t="str">
        <f>IF(Zdroj!C47="","",Zdroj!C47)</f>
        <v/>
      </c>
      <c r="E43" s="3" t="str">
        <f>IF(Zdroj!D47="","",Zdroj!D47)</f>
        <v/>
      </c>
      <c r="F43" s="99" t="str">
        <f>IF(Zdroj!E47="","",Zdroj!E47)</f>
        <v/>
      </c>
      <c r="G43" s="3" t="str">
        <f>IF(Zdroj!F47="","",Zdroj!F47)</f>
        <v/>
      </c>
      <c r="H43" s="3" t="str">
        <f>IF(Zdroj!G47="","",Zdroj!G47)</f>
        <v/>
      </c>
      <c r="I43" s="3" t="str">
        <f>IF(Zdroj!H47="","",Zdroj!H47)</f>
        <v/>
      </c>
      <c r="J43" s="3" t="str">
        <f>IF(Zdroj!I47="","",Zdroj!I47)</f>
        <v/>
      </c>
      <c r="K43" s="3" t="str">
        <f>IF(Zdroj!J47="","",Zdroj!J47)</f>
        <v/>
      </c>
      <c r="L43" s="94" t="str">
        <f>IF(Zdroj!K47="","",Zdroj!K47)</f>
        <v/>
      </c>
    </row>
    <row r="44" spans="1:12" x14ac:dyDescent="0.25">
      <c r="A44" s="15"/>
      <c r="B44" s="21" t="s">
        <v>42</v>
      </c>
      <c r="C44" s="138">
        <v>2</v>
      </c>
      <c r="D44" s="93" t="str">
        <f>IF(Zdroj!C48="","",Zdroj!C48)</f>
        <v/>
      </c>
      <c r="E44" s="3" t="str">
        <f>IF(Zdroj!D48="","",Zdroj!D48)</f>
        <v/>
      </c>
      <c r="F44" s="99" t="str">
        <f>IF(Zdroj!E48="","",Zdroj!E48)</f>
        <v/>
      </c>
      <c r="G44" s="3" t="str">
        <f>IF(Zdroj!F48="","",Zdroj!F48)</f>
        <v/>
      </c>
      <c r="H44" s="3" t="str">
        <f>IF(Zdroj!G48="","",Zdroj!G48)</f>
        <v/>
      </c>
      <c r="I44" s="3" t="str">
        <f>IF(Zdroj!H48="","",Zdroj!H48)</f>
        <v/>
      </c>
      <c r="J44" s="3" t="str">
        <f>IF(Zdroj!I48="","",Zdroj!I48)</f>
        <v/>
      </c>
      <c r="K44" s="3" t="str">
        <f>IF(Zdroj!J48="","",Zdroj!J48)</f>
        <v/>
      </c>
      <c r="L44" s="94" t="str">
        <f>IF(Zdroj!K48="","",Zdroj!K48)</f>
        <v/>
      </c>
    </row>
    <row r="45" spans="1:12" x14ac:dyDescent="0.25">
      <c r="A45" s="15"/>
      <c r="B45" s="21" t="s">
        <v>43</v>
      </c>
      <c r="C45" s="138">
        <v>2</v>
      </c>
      <c r="D45" s="93" t="str">
        <f>IF(Zdroj!C49="","",Zdroj!C49)</f>
        <v/>
      </c>
      <c r="E45" s="3" t="str">
        <f>IF(Zdroj!D49="","",Zdroj!D49)</f>
        <v/>
      </c>
      <c r="F45" s="99" t="str">
        <f>IF(Zdroj!E49="","",Zdroj!E49)</f>
        <v/>
      </c>
      <c r="G45" s="3" t="str">
        <f>IF(Zdroj!F49="","",Zdroj!F49)</f>
        <v/>
      </c>
      <c r="H45" s="3" t="str">
        <f>IF(Zdroj!G49="","",Zdroj!G49)</f>
        <v/>
      </c>
      <c r="I45" s="3" t="str">
        <f>IF(Zdroj!H49="","",Zdroj!H49)</f>
        <v/>
      </c>
      <c r="J45" s="3" t="str">
        <f>IF(Zdroj!I49="","",Zdroj!I49)</f>
        <v/>
      </c>
      <c r="K45" s="3" t="str">
        <f>IF(Zdroj!J49="","",Zdroj!J49)</f>
        <v/>
      </c>
      <c r="L45" s="94" t="str">
        <f>IF(Zdroj!K49="","",Zdroj!K49)</f>
        <v/>
      </c>
    </row>
    <row r="46" spans="1:12" x14ac:dyDescent="0.25">
      <c r="A46" s="15"/>
      <c r="B46" s="21" t="s">
        <v>44</v>
      </c>
      <c r="C46" s="138">
        <v>2</v>
      </c>
      <c r="D46" s="93" t="str">
        <f>IF(Zdroj!C50="","",Zdroj!C50)</f>
        <v/>
      </c>
      <c r="E46" s="3" t="str">
        <f>IF(Zdroj!D50="","",Zdroj!D50)</f>
        <v/>
      </c>
      <c r="F46" s="99" t="str">
        <f>IF(Zdroj!E50="","",Zdroj!E50)</f>
        <v/>
      </c>
      <c r="G46" s="3" t="str">
        <f>IF(Zdroj!F50="","",Zdroj!F50)</f>
        <v/>
      </c>
      <c r="H46" s="3" t="str">
        <f>IF(Zdroj!G50="","",Zdroj!G50)</f>
        <v/>
      </c>
      <c r="I46" s="3" t="str">
        <f>IF(Zdroj!H50="","",Zdroj!H50)</f>
        <v/>
      </c>
      <c r="J46" s="3" t="str">
        <f>IF(Zdroj!I50="","",Zdroj!I50)</f>
        <v/>
      </c>
      <c r="K46" s="3" t="str">
        <f>IF(Zdroj!J50="","",Zdroj!J50)</f>
        <v/>
      </c>
      <c r="L46" s="94" t="str">
        <f>IF(Zdroj!K50="","",Zdroj!K50)</f>
        <v/>
      </c>
    </row>
    <row r="47" spans="1:12" x14ac:dyDescent="0.25">
      <c r="A47" s="15"/>
      <c r="B47" s="21" t="s">
        <v>45</v>
      </c>
      <c r="C47" s="138">
        <v>2</v>
      </c>
      <c r="D47" s="93" t="str">
        <f>IF(Zdroj!C51="","",Zdroj!C51)</f>
        <v/>
      </c>
      <c r="E47" s="3" t="str">
        <f>IF(Zdroj!D51="","",Zdroj!D51)</f>
        <v/>
      </c>
      <c r="F47" s="99" t="str">
        <f>IF(Zdroj!E51="","",Zdroj!E51)</f>
        <v/>
      </c>
      <c r="G47" s="3" t="str">
        <f>IF(Zdroj!F51="","",Zdroj!F51)</f>
        <v/>
      </c>
      <c r="H47" s="3" t="str">
        <f>IF(Zdroj!G51="","",Zdroj!G51)</f>
        <v/>
      </c>
      <c r="I47" s="3" t="str">
        <f>IF(Zdroj!H51="","",Zdroj!H51)</f>
        <v/>
      </c>
      <c r="J47" s="3" t="str">
        <f>IF(Zdroj!I51="","",Zdroj!I51)</f>
        <v/>
      </c>
      <c r="K47" s="3" t="str">
        <f>IF(Zdroj!J51="","",Zdroj!J51)</f>
        <v/>
      </c>
      <c r="L47" s="94" t="str">
        <f>IF(Zdroj!K51="","",Zdroj!K51)</f>
        <v/>
      </c>
    </row>
    <row r="48" spans="1:12" x14ac:dyDescent="0.25">
      <c r="A48" s="15"/>
      <c r="B48" s="21" t="s">
        <v>46</v>
      </c>
      <c r="C48" s="138">
        <v>2</v>
      </c>
      <c r="D48" s="93" t="str">
        <f>IF(Zdroj!C52="","",Zdroj!C52)</f>
        <v/>
      </c>
      <c r="E48" s="3" t="str">
        <f>IF(Zdroj!D52="","",Zdroj!D52)</f>
        <v/>
      </c>
      <c r="F48" s="99" t="str">
        <f>IF(Zdroj!E52="","",Zdroj!E52)</f>
        <v/>
      </c>
      <c r="G48" s="3" t="str">
        <f>IF(Zdroj!F52="","",Zdroj!F52)</f>
        <v/>
      </c>
      <c r="H48" s="3" t="str">
        <f>IF(Zdroj!G52="","",Zdroj!G52)</f>
        <v/>
      </c>
      <c r="I48" s="3" t="str">
        <f>IF(Zdroj!H52="","",Zdroj!H52)</f>
        <v/>
      </c>
      <c r="J48" s="3" t="str">
        <f>IF(Zdroj!I52="","",Zdroj!I52)</f>
        <v/>
      </c>
      <c r="K48" s="3" t="str">
        <f>IF(Zdroj!J52="","",Zdroj!J52)</f>
        <v/>
      </c>
      <c r="L48" s="94" t="str">
        <f>IF(Zdroj!K52="","",Zdroj!K52)</f>
        <v/>
      </c>
    </row>
    <row r="49" spans="1:12" x14ac:dyDescent="0.25">
      <c r="A49" s="15"/>
      <c r="B49" s="21" t="s">
        <v>47</v>
      </c>
      <c r="C49" s="138">
        <v>2</v>
      </c>
      <c r="D49" s="93" t="str">
        <f>IF(Zdroj!C53="","",Zdroj!C53)</f>
        <v/>
      </c>
      <c r="E49" s="3" t="str">
        <f>IF(Zdroj!D53="","",Zdroj!D53)</f>
        <v/>
      </c>
      <c r="F49" s="99" t="str">
        <f>IF(Zdroj!E53="","",Zdroj!E53)</f>
        <v/>
      </c>
      <c r="G49" s="3" t="str">
        <f>IF(Zdroj!F53="","",Zdroj!F53)</f>
        <v/>
      </c>
      <c r="H49" s="3" t="str">
        <f>IF(Zdroj!G53="","",Zdroj!G53)</f>
        <v/>
      </c>
      <c r="I49" s="3" t="str">
        <f>IF(Zdroj!H53="","",Zdroj!H53)</f>
        <v/>
      </c>
      <c r="J49" s="3" t="str">
        <f>IF(Zdroj!I53="","",Zdroj!I53)</f>
        <v/>
      </c>
      <c r="K49" s="3" t="str">
        <f>IF(Zdroj!J53="","",Zdroj!J53)</f>
        <v/>
      </c>
      <c r="L49" s="94" t="str">
        <f>IF(Zdroj!K53="","",Zdroj!K53)</f>
        <v/>
      </c>
    </row>
    <row r="50" spans="1:12" ht="15.75" thickBot="1" x14ac:dyDescent="0.3">
      <c r="A50" s="16"/>
      <c r="B50" s="22" t="s">
        <v>48</v>
      </c>
      <c r="C50" s="139">
        <v>2</v>
      </c>
      <c r="D50" s="95" t="str">
        <f>IF(Zdroj!C54="","",Zdroj!C54)</f>
        <v/>
      </c>
      <c r="E50" s="96" t="str">
        <f>IF(Zdroj!D54="","",Zdroj!D54)</f>
        <v/>
      </c>
      <c r="F50" s="100" t="str">
        <f>IF(Zdroj!E54="","",Zdroj!E54)</f>
        <v/>
      </c>
      <c r="G50" s="96" t="str">
        <f>IF(Zdroj!F54="","",Zdroj!F54)</f>
        <v/>
      </c>
      <c r="H50" s="96" t="str">
        <f>IF(Zdroj!G54="","",Zdroj!G54)</f>
        <v/>
      </c>
      <c r="I50" s="96" t="str">
        <f>IF(Zdroj!H54="","",Zdroj!H54)</f>
        <v/>
      </c>
      <c r="J50" s="96" t="str">
        <f>IF(Zdroj!I54="","",Zdroj!I54)</f>
        <v/>
      </c>
      <c r="K50" s="96" t="str">
        <f>IF(Zdroj!J54="","",Zdroj!J54)</f>
        <v/>
      </c>
      <c r="L50" s="97" t="str">
        <f>IF(Zdroj!K54="","",Zdroj!K54)</f>
        <v/>
      </c>
    </row>
    <row r="59" spans="1:12" x14ac:dyDescent="0.25">
      <c r="C59" s="3"/>
    </row>
  </sheetData>
  <sheetProtection algorithmName="SHA-512" hashValue="XF4U9xSVyUOSfKLzAL0tG3eViv+mf56iQPfK1Ri1hjXSb5OyTzkNARDDdmZC2ZMVpPiaPWnu6UoeuqLeJppLMw==" saltValue="rn6ZGCvcchXVXaNGmVGJ9A==" spinCount="100000" sheet="1" objects="1" scenarios="1"/>
  <mergeCells count="20">
    <mergeCell ref="E5:L5"/>
    <mergeCell ref="E6:L6"/>
    <mergeCell ref="E7:L7"/>
    <mergeCell ref="L9:L10"/>
    <mergeCell ref="A1:K2"/>
    <mergeCell ref="A5:D5"/>
    <mergeCell ref="A3:K3"/>
    <mergeCell ref="A9:A10"/>
    <mergeCell ref="B9:B10"/>
    <mergeCell ref="C9:C10"/>
    <mergeCell ref="D9:D10"/>
    <mergeCell ref="E9:E10"/>
    <mergeCell ref="F9:F10"/>
    <mergeCell ref="G9:G10"/>
    <mergeCell ref="A4:D4"/>
    <mergeCell ref="H9:J9"/>
    <mergeCell ref="K9:K10"/>
    <mergeCell ref="A6:D6"/>
    <mergeCell ref="A7:D7"/>
    <mergeCell ref="E4:L4"/>
  </mergeCells>
  <conditionalFormatting sqref="D11:L50">
    <cfRule type="expression" dxfId="0" priority="1">
      <formula>$C11&lt;1</formula>
    </cfRule>
  </conditionalFormatting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57562-63EF-440A-9307-AC46522E32C8}">
  <dimension ref="A1:Q54"/>
  <sheetViews>
    <sheetView workbookViewId="0">
      <selection activeCell="N10" sqref="N10"/>
    </sheetView>
  </sheetViews>
  <sheetFormatPr defaultRowHeight="15" x14ac:dyDescent="0.25"/>
  <cols>
    <col min="1" max="1" width="3.5703125" bestFit="1" customWidth="1"/>
    <col min="2" max="2" width="10.140625" bestFit="1" customWidth="1"/>
    <col min="3" max="3" width="8.7109375" bestFit="1" customWidth="1"/>
    <col min="4" max="4" width="9.5703125" bestFit="1" customWidth="1"/>
    <col min="5" max="5" width="11" bestFit="1" customWidth="1"/>
    <col min="6" max="6" width="9.5703125" bestFit="1" customWidth="1"/>
    <col min="7" max="7" width="13.42578125" bestFit="1" customWidth="1"/>
    <col min="8" max="8" width="15.28515625" bestFit="1" customWidth="1"/>
    <col min="9" max="9" width="9.7109375" bestFit="1" customWidth="1"/>
    <col min="10" max="10" width="11.28515625" customWidth="1"/>
    <col min="11" max="11" width="7.85546875" bestFit="1" customWidth="1"/>
    <col min="12" max="12" width="9.7109375" bestFit="1" customWidth="1"/>
    <col min="13" max="13" width="7.5703125" bestFit="1" customWidth="1"/>
    <col min="14" max="14" width="9.5703125" bestFit="1" customWidth="1"/>
    <col min="15" max="15" width="9.7109375" bestFit="1" customWidth="1"/>
    <col min="16" max="16" width="7.5703125" bestFit="1" customWidth="1"/>
    <col min="17" max="17" width="9.28515625" bestFit="1" customWidth="1"/>
    <col min="18" max="18" width="6.5703125" bestFit="1" customWidth="1"/>
    <col min="19" max="21" width="9.28515625" bestFit="1" customWidth="1"/>
  </cols>
  <sheetData>
    <row r="1" spans="1:17" ht="15.75" thickBot="1" x14ac:dyDescent="0.3">
      <c r="I1" s="143"/>
      <c r="J1" s="144"/>
    </row>
    <row r="2" spans="1:17" ht="15.75" thickBot="1" x14ac:dyDescent="0.3">
      <c r="B2" s="9" t="s">
        <v>80</v>
      </c>
      <c r="C2" s="46" t="s">
        <v>55</v>
      </c>
      <c r="D2" s="9" t="s">
        <v>62</v>
      </c>
      <c r="F2" s="49"/>
      <c r="G2" s="51" t="s">
        <v>74</v>
      </c>
      <c r="I2" s="145"/>
      <c r="J2" s="146" t="s">
        <v>73</v>
      </c>
      <c r="L2" s="50"/>
      <c r="M2" s="77"/>
      <c r="N2" s="78" t="s">
        <v>72</v>
      </c>
      <c r="O2" s="79" t="s">
        <v>74</v>
      </c>
      <c r="P2" s="80"/>
      <c r="Q2" s="77" t="s">
        <v>76</v>
      </c>
    </row>
    <row r="3" spans="1:17" x14ac:dyDescent="0.25">
      <c r="B3" s="8" t="s">
        <v>81</v>
      </c>
      <c r="C3" s="47" t="s">
        <v>60</v>
      </c>
      <c r="D3" s="8" t="s">
        <v>51</v>
      </c>
      <c r="F3" s="55"/>
      <c r="G3" s="52"/>
      <c r="I3" s="60" t="s">
        <v>52</v>
      </c>
      <c r="J3" s="147">
        <f>SUMIF(F15:F54,"závodník",L15:L54)</f>
        <v>0</v>
      </c>
      <c r="L3" s="73" t="s">
        <v>52</v>
      </c>
      <c r="M3" s="74" t="s">
        <v>69</v>
      </c>
      <c r="N3" s="75">
        <f>SUMIFS(L15:L54,F15:F54,"závodník",K15:K54,"muž")</f>
        <v>0</v>
      </c>
      <c r="O3" s="76">
        <f>N3*$G$6</f>
        <v>0</v>
      </c>
      <c r="P3" s="293">
        <f>SUM(O3+O4)</f>
        <v>0</v>
      </c>
      <c r="Q3" s="280">
        <f>SUM(P3+P5+P7)</f>
        <v>0</v>
      </c>
    </row>
    <row r="4" spans="1:17" ht="15.75" thickBot="1" x14ac:dyDescent="0.3">
      <c r="B4" s="7" t="s">
        <v>82</v>
      </c>
      <c r="C4" s="48" t="s">
        <v>61</v>
      </c>
      <c r="D4" s="6" t="s">
        <v>59</v>
      </c>
      <c r="F4" s="56"/>
      <c r="G4" s="53"/>
      <c r="I4" s="63" t="s">
        <v>74</v>
      </c>
      <c r="J4" s="148">
        <f>J3*G5</f>
        <v>0</v>
      </c>
      <c r="L4" s="81"/>
      <c r="M4" s="82" t="s">
        <v>77</v>
      </c>
      <c r="N4" s="83">
        <f>SUMIFS(L15:L54,F15:F54,"závodník",K15:K54,"žena")</f>
        <v>0</v>
      </c>
      <c r="O4" s="76">
        <f t="shared" ref="O4:O6" si="0">N4*$G$6</f>
        <v>0</v>
      </c>
      <c r="P4" s="294"/>
      <c r="Q4" s="281"/>
    </row>
    <row r="5" spans="1:17" ht="15.75" thickBot="1" x14ac:dyDescent="0.3">
      <c r="D5" s="7" t="s">
        <v>58</v>
      </c>
      <c r="F5" s="56" t="s">
        <v>73</v>
      </c>
      <c r="G5" s="53">
        <v>650</v>
      </c>
      <c r="I5" s="61" t="s">
        <v>53</v>
      </c>
      <c r="J5" s="149">
        <f>SUMIF(F15:F54,"doprovod",L15:L54)</f>
        <v>0</v>
      </c>
      <c r="L5" s="85" t="s">
        <v>53</v>
      </c>
      <c r="M5" s="58" t="s">
        <v>78</v>
      </c>
      <c r="N5" s="59">
        <f>SUMIFS(L15:L54,F15:F54,"doprovod",K15:K54,"muž")</f>
        <v>0</v>
      </c>
      <c r="O5" s="76">
        <f t="shared" si="0"/>
        <v>0</v>
      </c>
      <c r="P5" s="295">
        <f>SUM(O5+O6)</f>
        <v>0</v>
      </c>
      <c r="Q5" s="281"/>
    </row>
    <row r="6" spans="1:17" ht="15.75" thickBot="1" x14ac:dyDescent="0.3">
      <c r="F6" s="57" t="s">
        <v>75</v>
      </c>
      <c r="G6" s="54">
        <v>900</v>
      </c>
      <c r="I6" s="64" t="s">
        <v>74</v>
      </c>
      <c r="J6" s="150">
        <f>J5*G5</f>
        <v>0</v>
      </c>
      <c r="L6" s="16"/>
      <c r="M6" s="72" t="s">
        <v>77</v>
      </c>
      <c r="N6" s="71">
        <f>SUMIFS(L15:L54,F15:F54,"doprovod",K15:K54,"žena")</f>
        <v>0</v>
      </c>
      <c r="O6" s="76">
        <f t="shared" si="0"/>
        <v>0</v>
      </c>
      <c r="P6" s="296"/>
      <c r="Q6" s="281"/>
    </row>
    <row r="7" spans="1:17" x14ac:dyDescent="0.25">
      <c r="I7" s="62" t="s">
        <v>54</v>
      </c>
      <c r="J7" s="151">
        <f>SUMIF(F15:F54,"rozhodčí",L15:L54)</f>
        <v>0</v>
      </c>
      <c r="L7" s="84" t="s">
        <v>54</v>
      </c>
      <c r="M7" s="74" t="s">
        <v>78</v>
      </c>
      <c r="N7" s="75">
        <f>SUMIFS(L15:L54,F15:F54,"rozhodčí",K15:K54,"muž")</f>
        <v>0</v>
      </c>
      <c r="O7" s="76">
        <v>0</v>
      </c>
      <c r="P7" s="293">
        <f>SUM(O7+O8)</f>
        <v>0</v>
      </c>
      <c r="Q7" s="281"/>
    </row>
    <row r="8" spans="1:17" ht="15.75" thickBot="1" x14ac:dyDescent="0.3">
      <c r="I8" s="65" t="s">
        <v>74</v>
      </c>
      <c r="J8" s="152">
        <v>0</v>
      </c>
      <c r="L8" s="16"/>
      <c r="M8" s="72" t="s">
        <v>77</v>
      </c>
      <c r="N8" s="71">
        <f>SUMIFS(L15:L54,F15:F54,"rozhodčí",K15:K54,"žena")</f>
        <v>0</v>
      </c>
      <c r="O8" s="69">
        <v>0</v>
      </c>
      <c r="P8" s="296"/>
      <c r="Q8" s="282"/>
    </row>
    <row r="9" spans="1:17" ht="15.75" thickBot="1" x14ac:dyDescent="0.3">
      <c r="A9" s="5"/>
      <c r="B9" s="5"/>
      <c r="C9" s="14"/>
      <c r="I9" s="155" t="s">
        <v>76</v>
      </c>
      <c r="J9" s="156">
        <f>J4+J6+J8</f>
        <v>0</v>
      </c>
    </row>
    <row r="10" spans="1:17" x14ac:dyDescent="0.25">
      <c r="I10" s="153"/>
      <c r="J10" s="154"/>
      <c r="L10" s="235" t="s">
        <v>79</v>
      </c>
      <c r="M10" s="235"/>
      <c r="N10" s="70">
        <f>Q3+J9</f>
        <v>0</v>
      </c>
    </row>
    <row r="11" spans="1:17" ht="15.75" thickBot="1" x14ac:dyDescent="0.3"/>
    <row r="12" spans="1:17" ht="15.75" thickBot="1" x14ac:dyDescent="0.3">
      <c r="A12" s="38"/>
      <c r="B12" s="39"/>
      <c r="C12" s="40"/>
      <c r="D12" s="39"/>
      <c r="E12" s="39"/>
      <c r="F12" s="41"/>
      <c r="G12" s="290" t="s">
        <v>72</v>
      </c>
      <c r="H12" s="291"/>
      <c r="I12" s="291"/>
      <c r="J12" s="291"/>
      <c r="K12" s="292"/>
      <c r="L12" s="142"/>
    </row>
    <row r="13" spans="1:17" ht="21.75" customHeight="1" x14ac:dyDescent="0.25">
      <c r="A13" s="272"/>
      <c r="B13" s="278" t="s">
        <v>32</v>
      </c>
      <c r="C13" s="274" t="s">
        <v>2</v>
      </c>
      <c r="D13" s="274" t="s">
        <v>3</v>
      </c>
      <c r="E13" s="274" t="s">
        <v>4</v>
      </c>
      <c r="F13" s="276" t="s">
        <v>63</v>
      </c>
      <c r="G13" s="285" t="s">
        <v>71</v>
      </c>
      <c r="H13" s="274"/>
      <c r="I13" s="274"/>
      <c r="J13" s="286" t="s">
        <v>64</v>
      </c>
      <c r="K13" s="288" t="s">
        <v>55</v>
      </c>
      <c r="L13" s="283"/>
    </row>
    <row r="14" spans="1:17" ht="15.75" thickBot="1" x14ac:dyDescent="0.3">
      <c r="A14" s="273"/>
      <c r="B14" s="279"/>
      <c r="C14" s="275"/>
      <c r="D14" s="275"/>
      <c r="E14" s="275"/>
      <c r="F14" s="277"/>
      <c r="G14" s="33" t="s">
        <v>33</v>
      </c>
      <c r="H14" s="30" t="s">
        <v>34</v>
      </c>
      <c r="I14" s="30" t="s">
        <v>70</v>
      </c>
      <c r="J14" s="287"/>
      <c r="K14" s="289"/>
      <c r="L14" s="284"/>
    </row>
    <row r="15" spans="1:17" x14ac:dyDescent="0.25">
      <c r="A15" s="42" t="s">
        <v>5</v>
      </c>
      <c r="B15" s="23"/>
      <c r="C15" s="29" t="str">
        <f>IF(Objednávka!C22="","",Objednávka!C22)</f>
        <v/>
      </c>
      <c r="D15" s="29" t="str">
        <f>IF(Objednávka!D22="","",Objednávka!D22)</f>
        <v/>
      </c>
      <c r="E15" s="66" t="str">
        <f>IF(Objednávka!E22="","",Objednávka!E22)</f>
        <v/>
      </c>
      <c r="F15" s="31" t="str">
        <f>IF(Objednávka!F22="","",Objednávka!F22)</f>
        <v/>
      </c>
      <c r="G15" s="34" t="str">
        <f>IF(Objednávka!G22="","",Objednávka!G22)</f>
        <v/>
      </c>
      <c r="H15" s="29" t="str">
        <f>IF(Objednávka!H22="","",Objednávka!H22)</f>
        <v/>
      </c>
      <c r="I15" s="29" t="str">
        <f>IF(Objednávka!I22="","",Objednávka!I22)</f>
        <v/>
      </c>
      <c r="J15" s="29" t="str">
        <f>IF(Objednávka!J22="","",Objednávka!J22)</f>
        <v/>
      </c>
      <c r="K15" s="31" t="str">
        <f>IF(Objednávka!K22="","",Objednávka!K22)</f>
        <v/>
      </c>
      <c r="L15" s="34">
        <v>1</v>
      </c>
    </row>
    <row r="16" spans="1:17" x14ac:dyDescent="0.25">
      <c r="A16" s="43" t="s">
        <v>6</v>
      </c>
      <c r="B16" s="18"/>
      <c r="C16" s="10" t="str">
        <f>IF(Objednávka!C23="","",Objednávka!C23)</f>
        <v/>
      </c>
      <c r="D16" s="10" t="str">
        <f>IF(Objednávka!D23="","",Objednávka!D23)</f>
        <v/>
      </c>
      <c r="E16" s="67" t="str">
        <f>IF(Objednávka!E23="","",Objednávka!E23)</f>
        <v/>
      </c>
      <c r="F16" s="32" t="str">
        <f>IF(Objednávka!F23="","",Objednávka!F23)</f>
        <v/>
      </c>
      <c r="G16" s="26" t="str">
        <f>IF(Objednávka!G23="","",Objednávka!G23)</f>
        <v/>
      </c>
      <c r="H16" s="10" t="str">
        <f>IF(Objednávka!H23="","",Objednávka!H23)</f>
        <v/>
      </c>
      <c r="I16" s="10" t="str">
        <f>IF(Objednávka!I23="","",Objednávka!I23)</f>
        <v/>
      </c>
      <c r="J16" s="10" t="str">
        <f>IF(Objednávka!J23="","",Objednávka!J23)</f>
        <v/>
      </c>
      <c r="K16" s="32" t="str">
        <f>IF(Objednávka!K23="","",Objednávka!K23)</f>
        <v/>
      </c>
      <c r="L16" s="26">
        <v>1</v>
      </c>
    </row>
    <row r="17" spans="1:12" x14ac:dyDescent="0.25">
      <c r="A17" s="43" t="s">
        <v>7</v>
      </c>
      <c r="B17" s="18"/>
      <c r="C17" s="10" t="str">
        <f>IF(Objednávka!C24="","",Objednávka!C24)</f>
        <v/>
      </c>
      <c r="D17" s="10" t="str">
        <f>IF(Objednávka!D24="","",Objednávka!D24)</f>
        <v/>
      </c>
      <c r="E17" s="67" t="str">
        <f>IF(Objednávka!E24="","",Objednávka!E24)</f>
        <v/>
      </c>
      <c r="F17" s="32" t="str">
        <f>IF(Objednávka!F24="","",Objednávka!F24)</f>
        <v/>
      </c>
      <c r="G17" s="26" t="str">
        <f>IF(Objednávka!G24="","",Objednávka!G24)</f>
        <v/>
      </c>
      <c r="H17" s="10" t="str">
        <f>IF(Objednávka!H24="","",Objednávka!H24)</f>
        <v/>
      </c>
      <c r="I17" s="10" t="str">
        <f>IF(Objednávka!I24="","",Objednávka!I24)</f>
        <v/>
      </c>
      <c r="J17" s="10" t="str">
        <f>IF(Objednávka!J24="","",Objednávka!J24)</f>
        <v/>
      </c>
      <c r="K17" s="32" t="str">
        <f>IF(Objednávka!K24="","",Objednávka!K24)</f>
        <v/>
      </c>
      <c r="L17" s="26">
        <v>1</v>
      </c>
    </row>
    <row r="18" spans="1:12" x14ac:dyDescent="0.25">
      <c r="A18" s="43" t="s">
        <v>8</v>
      </c>
      <c r="B18" s="18"/>
      <c r="C18" s="10" t="str">
        <f>IF(Objednávka!C25="","",Objednávka!C25)</f>
        <v/>
      </c>
      <c r="D18" s="10" t="str">
        <f>IF(Objednávka!D25="","",Objednávka!D25)</f>
        <v/>
      </c>
      <c r="E18" s="67" t="str">
        <f>IF(Objednávka!E25="","",Objednávka!E25)</f>
        <v/>
      </c>
      <c r="F18" s="32" t="str">
        <f>IF(Objednávka!F25="","",Objednávka!F25)</f>
        <v/>
      </c>
      <c r="G18" s="26" t="str">
        <f>IF(Objednávka!G25="","",Objednávka!G25)</f>
        <v/>
      </c>
      <c r="H18" s="10" t="str">
        <f>IF(Objednávka!H25="","",Objednávka!H25)</f>
        <v/>
      </c>
      <c r="I18" s="10" t="str">
        <f>IF(Objednávka!I25="","",Objednávka!I25)</f>
        <v/>
      </c>
      <c r="J18" s="10" t="str">
        <f>IF(Objednávka!J25="","",Objednávka!J25)</f>
        <v/>
      </c>
      <c r="K18" s="32" t="str">
        <f>IF(Objednávka!K25="","",Objednávka!K25)</f>
        <v/>
      </c>
      <c r="L18" s="26">
        <v>1</v>
      </c>
    </row>
    <row r="19" spans="1:12" x14ac:dyDescent="0.25">
      <c r="A19" s="43" t="s">
        <v>9</v>
      </c>
      <c r="B19" s="18"/>
      <c r="C19" s="10" t="str">
        <f>IF(Objednávka!C26="","",Objednávka!C26)</f>
        <v/>
      </c>
      <c r="D19" s="10" t="str">
        <f>IF(Objednávka!D26="","",Objednávka!D26)</f>
        <v/>
      </c>
      <c r="E19" s="67" t="str">
        <f>IF(Objednávka!E26="","",Objednávka!E26)</f>
        <v/>
      </c>
      <c r="F19" s="32" t="str">
        <f>IF(Objednávka!F26="","",Objednávka!F26)</f>
        <v/>
      </c>
      <c r="G19" s="26" t="str">
        <f>IF(Objednávka!G26="","",Objednávka!G26)</f>
        <v/>
      </c>
      <c r="H19" s="10" t="str">
        <f>IF(Objednávka!H26="","",Objednávka!H26)</f>
        <v/>
      </c>
      <c r="I19" s="10" t="str">
        <f>IF(Objednávka!I26="","",Objednávka!I26)</f>
        <v/>
      </c>
      <c r="J19" s="10" t="str">
        <f>IF(Objednávka!J26="","",Objednávka!J26)</f>
        <v/>
      </c>
      <c r="K19" s="32" t="str">
        <f>IF(Objednávka!K26="","",Objednávka!K26)</f>
        <v/>
      </c>
      <c r="L19" s="26">
        <v>1</v>
      </c>
    </row>
    <row r="20" spans="1:12" x14ac:dyDescent="0.25">
      <c r="A20" s="43" t="s">
        <v>10</v>
      </c>
      <c r="B20" s="18"/>
      <c r="C20" s="10" t="str">
        <f>IF(Objednávka!C27="","",Objednávka!C27)</f>
        <v/>
      </c>
      <c r="D20" s="10" t="str">
        <f>IF(Objednávka!D27="","",Objednávka!D27)</f>
        <v/>
      </c>
      <c r="E20" s="67" t="str">
        <f>IF(Objednávka!E27="","",Objednávka!E27)</f>
        <v/>
      </c>
      <c r="F20" s="32" t="str">
        <f>IF(Objednávka!F27="","",Objednávka!F27)</f>
        <v/>
      </c>
      <c r="G20" s="26" t="str">
        <f>IF(Objednávka!G27="","",Objednávka!G27)</f>
        <v/>
      </c>
      <c r="H20" s="10" t="str">
        <f>IF(Objednávka!H27="","",Objednávka!H27)</f>
        <v/>
      </c>
      <c r="I20" s="10" t="str">
        <f>IF(Objednávka!I27="","",Objednávka!I27)</f>
        <v/>
      </c>
      <c r="J20" s="10" t="str">
        <f>IF(Objednávka!J27="","",Objednávka!J27)</f>
        <v/>
      </c>
      <c r="K20" s="32" t="str">
        <f>IF(Objednávka!K27="","",Objednávka!K27)</f>
        <v/>
      </c>
      <c r="L20" s="26">
        <v>1</v>
      </c>
    </row>
    <row r="21" spans="1:12" x14ac:dyDescent="0.25">
      <c r="A21" s="43" t="s">
        <v>11</v>
      </c>
      <c r="B21" s="18"/>
      <c r="C21" s="10" t="str">
        <f>IF(Objednávka!C28="","",Objednávka!C28)</f>
        <v/>
      </c>
      <c r="D21" s="10" t="str">
        <f>IF(Objednávka!D28="","",Objednávka!D28)</f>
        <v/>
      </c>
      <c r="E21" s="67" t="str">
        <f>IF(Objednávka!E28="","",Objednávka!E28)</f>
        <v/>
      </c>
      <c r="F21" s="32" t="str">
        <f>IF(Objednávka!F28="","",Objednávka!F28)</f>
        <v/>
      </c>
      <c r="G21" s="26" t="str">
        <f>IF(Objednávka!G28="","",Objednávka!G28)</f>
        <v/>
      </c>
      <c r="H21" s="10" t="str">
        <f>IF(Objednávka!H28="","",Objednávka!H28)</f>
        <v/>
      </c>
      <c r="I21" s="10" t="str">
        <f>IF(Objednávka!I28="","",Objednávka!I28)</f>
        <v/>
      </c>
      <c r="J21" s="10" t="str">
        <f>IF(Objednávka!J28="","",Objednávka!J28)</f>
        <v/>
      </c>
      <c r="K21" s="32" t="str">
        <f>IF(Objednávka!K28="","",Objednávka!K28)</f>
        <v/>
      </c>
      <c r="L21" s="26">
        <v>1</v>
      </c>
    </row>
    <row r="22" spans="1:12" x14ac:dyDescent="0.25">
      <c r="A22" s="43" t="s">
        <v>12</v>
      </c>
      <c r="B22" s="18"/>
      <c r="C22" s="10" t="str">
        <f>IF(Objednávka!C29="","",Objednávka!C29)</f>
        <v/>
      </c>
      <c r="D22" s="10" t="str">
        <f>IF(Objednávka!D29="","",Objednávka!D29)</f>
        <v/>
      </c>
      <c r="E22" s="67" t="str">
        <f>IF(Objednávka!E29="","",Objednávka!E29)</f>
        <v/>
      </c>
      <c r="F22" s="32" t="str">
        <f>IF(Objednávka!F29="","",Objednávka!F29)</f>
        <v/>
      </c>
      <c r="G22" s="26" t="str">
        <f>IF(Objednávka!G29="","",Objednávka!G29)</f>
        <v/>
      </c>
      <c r="H22" s="10" t="str">
        <f>IF(Objednávka!H29="","",Objednávka!H29)</f>
        <v/>
      </c>
      <c r="I22" s="10" t="str">
        <f>IF(Objednávka!I29="","",Objednávka!I29)</f>
        <v/>
      </c>
      <c r="J22" s="10" t="str">
        <f>IF(Objednávka!J29="","",Objednávka!J29)</f>
        <v/>
      </c>
      <c r="K22" s="32" t="str">
        <f>IF(Objednávka!K29="","",Objednávka!K29)</f>
        <v/>
      </c>
      <c r="L22" s="34">
        <v>1</v>
      </c>
    </row>
    <row r="23" spans="1:12" x14ac:dyDescent="0.25">
      <c r="A23" s="43" t="s">
        <v>13</v>
      </c>
      <c r="B23" s="18"/>
      <c r="C23" s="10" t="str">
        <f>IF(Objednávka!C30="","",Objednávka!C30)</f>
        <v/>
      </c>
      <c r="D23" s="10" t="str">
        <f>IF(Objednávka!D30="","",Objednávka!D30)</f>
        <v/>
      </c>
      <c r="E23" s="67" t="str">
        <f>IF(Objednávka!E30="","",Objednávka!E30)</f>
        <v/>
      </c>
      <c r="F23" s="32" t="str">
        <f>IF(Objednávka!F30="","",Objednávka!F30)</f>
        <v/>
      </c>
      <c r="G23" s="26" t="str">
        <f>IF(Objednávka!G30="","",Objednávka!G30)</f>
        <v/>
      </c>
      <c r="H23" s="10" t="str">
        <f>IF(Objednávka!H30="","",Objednávka!H30)</f>
        <v/>
      </c>
      <c r="I23" s="10" t="str">
        <f>IF(Objednávka!I30="","",Objednávka!I30)</f>
        <v/>
      </c>
      <c r="J23" s="10" t="str">
        <f>IF(Objednávka!J30="","",Objednávka!J30)</f>
        <v/>
      </c>
      <c r="K23" s="32" t="str">
        <f>IF(Objednávka!K30="","",Objednávka!K30)</f>
        <v/>
      </c>
      <c r="L23" s="26">
        <v>1</v>
      </c>
    </row>
    <row r="24" spans="1:12" x14ac:dyDescent="0.25">
      <c r="A24" s="43" t="s">
        <v>14</v>
      </c>
      <c r="B24" s="18"/>
      <c r="C24" s="10" t="str">
        <f>IF(Objednávka!C31="","",Objednávka!C31)</f>
        <v/>
      </c>
      <c r="D24" s="10" t="str">
        <f>IF(Objednávka!D31="","",Objednávka!D31)</f>
        <v/>
      </c>
      <c r="E24" s="67" t="str">
        <f>IF(Objednávka!E31="","",Objednávka!E31)</f>
        <v/>
      </c>
      <c r="F24" s="32" t="str">
        <f>IF(Objednávka!F31="","",Objednávka!F31)</f>
        <v/>
      </c>
      <c r="G24" s="26" t="str">
        <f>IF(Objednávka!G31="","",Objednávka!G31)</f>
        <v/>
      </c>
      <c r="H24" s="10" t="str">
        <f>IF(Objednávka!H31="","",Objednávka!H31)</f>
        <v/>
      </c>
      <c r="I24" s="10" t="str">
        <f>IF(Objednávka!I31="","",Objednávka!I31)</f>
        <v/>
      </c>
      <c r="J24" s="10" t="str">
        <f>IF(Objednávka!J31="","",Objednávka!J31)</f>
        <v/>
      </c>
      <c r="K24" s="32" t="str">
        <f>IF(Objednávka!K31="","",Objednávka!K31)</f>
        <v/>
      </c>
      <c r="L24" s="26">
        <v>1</v>
      </c>
    </row>
    <row r="25" spans="1:12" x14ac:dyDescent="0.25">
      <c r="A25" s="43" t="s">
        <v>15</v>
      </c>
      <c r="B25" s="18"/>
      <c r="C25" s="10" t="str">
        <f>IF(Objednávka!C32="","",Objednávka!C32)</f>
        <v/>
      </c>
      <c r="D25" s="10" t="str">
        <f>IF(Objednávka!D32="","",Objednávka!D32)</f>
        <v/>
      </c>
      <c r="E25" s="67" t="str">
        <f>IF(Objednávka!E32="","",Objednávka!E32)</f>
        <v/>
      </c>
      <c r="F25" s="32" t="str">
        <f>IF(Objednávka!F32="","",Objednávka!F32)</f>
        <v/>
      </c>
      <c r="G25" s="26" t="str">
        <f>IF(Objednávka!G32="","",Objednávka!G32)</f>
        <v/>
      </c>
      <c r="H25" s="10" t="str">
        <f>IF(Objednávka!H32="","",Objednávka!H32)</f>
        <v/>
      </c>
      <c r="I25" s="10" t="str">
        <f>IF(Objednávka!I32="","",Objednávka!I32)</f>
        <v/>
      </c>
      <c r="J25" s="10" t="str">
        <f>IF(Objednávka!J32="","",Objednávka!J32)</f>
        <v/>
      </c>
      <c r="K25" s="32" t="str">
        <f>IF(Objednávka!K32="","",Objednávka!K32)</f>
        <v/>
      </c>
      <c r="L25" s="26">
        <v>1</v>
      </c>
    </row>
    <row r="26" spans="1:12" x14ac:dyDescent="0.25">
      <c r="A26" s="43" t="s">
        <v>16</v>
      </c>
      <c r="B26" s="18"/>
      <c r="C26" s="10" t="str">
        <f>IF(Objednávka!C33="","",Objednávka!C33)</f>
        <v/>
      </c>
      <c r="D26" s="10" t="str">
        <f>IF(Objednávka!D33="","",Objednávka!D33)</f>
        <v/>
      </c>
      <c r="E26" s="67" t="str">
        <f>IF(Objednávka!E33="","",Objednávka!E33)</f>
        <v/>
      </c>
      <c r="F26" s="32" t="str">
        <f>IF(Objednávka!F33="","",Objednávka!F33)</f>
        <v/>
      </c>
      <c r="G26" s="26" t="str">
        <f>IF(Objednávka!G33="","",Objednávka!G33)</f>
        <v/>
      </c>
      <c r="H26" s="10" t="str">
        <f>IF(Objednávka!H33="","",Objednávka!H33)</f>
        <v/>
      </c>
      <c r="I26" s="10" t="str">
        <f>IF(Objednávka!I33="","",Objednávka!I33)</f>
        <v/>
      </c>
      <c r="J26" s="10" t="str">
        <f>IF(Objednávka!J33="","",Objednávka!J33)</f>
        <v/>
      </c>
      <c r="K26" s="32" t="str">
        <f>IF(Objednávka!K33="","",Objednávka!K33)</f>
        <v/>
      </c>
      <c r="L26" s="26">
        <v>1</v>
      </c>
    </row>
    <row r="27" spans="1:12" x14ac:dyDescent="0.25">
      <c r="A27" s="43" t="s">
        <v>17</v>
      </c>
      <c r="B27" s="18"/>
      <c r="C27" s="10" t="str">
        <f>IF(Objednávka!C34="","",Objednávka!C34)</f>
        <v/>
      </c>
      <c r="D27" s="10" t="str">
        <f>IF(Objednávka!D34="","",Objednávka!D34)</f>
        <v/>
      </c>
      <c r="E27" s="67" t="str">
        <f>IF(Objednávka!E34="","",Objednávka!E34)</f>
        <v/>
      </c>
      <c r="F27" s="32" t="str">
        <f>IF(Objednávka!F34="","",Objednávka!F34)</f>
        <v/>
      </c>
      <c r="G27" s="26" t="str">
        <f>IF(Objednávka!G34="","",Objednávka!G34)</f>
        <v/>
      </c>
      <c r="H27" s="10" t="str">
        <f>IF(Objednávka!H34="","",Objednávka!H34)</f>
        <v/>
      </c>
      <c r="I27" s="10" t="str">
        <f>IF(Objednávka!I34="","",Objednávka!I34)</f>
        <v/>
      </c>
      <c r="J27" s="10" t="str">
        <f>IF(Objednávka!J34="","",Objednávka!J34)</f>
        <v/>
      </c>
      <c r="K27" s="32" t="str">
        <f>IF(Objednávka!K34="","",Objednávka!K34)</f>
        <v/>
      </c>
      <c r="L27" s="26">
        <v>1</v>
      </c>
    </row>
    <row r="28" spans="1:12" x14ac:dyDescent="0.25">
      <c r="A28" s="43" t="s">
        <v>18</v>
      </c>
      <c r="B28" s="18"/>
      <c r="C28" s="10" t="str">
        <f>IF(Objednávka!C35="","",Objednávka!C35)</f>
        <v/>
      </c>
      <c r="D28" s="10" t="str">
        <f>IF(Objednávka!D35="","",Objednávka!D35)</f>
        <v/>
      </c>
      <c r="E28" s="67" t="str">
        <f>IF(Objednávka!E35="","",Objednávka!E35)</f>
        <v/>
      </c>
      <c r="F28" s="32" t="str">
        <f>IF(Objednávka!F35="","",Objednávka!F35)</f>
        <v/>
      </c>
      <c r="G28" s="26" t="str">
        <f>IF(Objednávka!G35="","",Objednávka!G35)</f>
        <v/>
      </c>
      <c r="H28" s="10" t="str">
        <f>IF(Objednávka!H35="","",Objednávka!H35)</f>
        <v/>
      </c>
      <c r="I28" s="10" t="str">
        <f>IF(Objednávka!I35="","",Objednávka!I35)</f>
        <v/>
      </c>
      <c r="J28" s="10" t="str">
        <f>IF(Objednávka!J35="","",Objednávka!J35)</f>
        <v/>
      </c>
      <c r="K28" s="32" t="str">
        <f>IF(Objednávka!K35="","",Objednávka!K35)</f>
        <v/>
      </c>
      <c r="L28" s="26">
        <v>1</v>
      </c>
    </row>
    <row r="29" spans="1:12" x14ac:dyDescent="0.25">
      <c r="A29" s="43" t="s">
        <v>19</v>
      </c>
      <c r="B29" s="18"/>
      <c r="C29" s="10" t="str">
        <f>IF(Objednávka!C36="","",Objednávka!C36)</f>
        <v/>
      </c>
      <c r="D29" s="10" t="str">
        <f>IF(Objednávka!D36="","",Objednávka!D36)</f>
        <v/>
      </c>
      <c r="E29" s="67" t="str">
        <f>IF(Objednávka!E36="","",Objednávka!E36)</f>
        <v/>
      </c>
      <c r="F29" s="32" t="str">
        <f>IF(Objednávka!F36="","",Objednávka!F36)</f>
        <v/>
      </c>
      <c r="G29" s="26" t="str">
        <f>IF(Objednávka!G36="","",Objednávka!G36)</f>
        <v/>
      </c>
      <c r="H29" s="10" t="str">
        <f>IF(Objednávka!H36="","",Objednávka!H36)</f>
        <v/>
      </c>
      <c r="I29" s="10" t="str">
        <f>IF(Objednávka!I36="","",Objednávka!I36)</f>
        <v/>
      </c>
      <c r="J29" s="10" t="str">
        <f>IF(Objednávka!J36="","",Objednávka!J36)</f>
        <v/>
      </c>
      <c r="K29" s="32" t="str">
        <f>IF(Objednávka!K36="","",Objednávka!K36)</f>
        <v/>
      </c>
      <c r="L29" s="34">
        <v>1</v>
      </c>
    </row>
    <row r="30" spans="1:12" x14ac:dyDescent="0.25">
      <c r="A30" s="43" t="s">
        <v>20</v>
      </c>
      <c r="B30" s="18"/>
      <c r="C30" s="10" t="str">
        <f>IF(Objednávka!C37="","",Objednávka!C37)</f>
        <v/>
      </c>
      <c r="D30" s="10" t="str">
        <f>IF(Objednávka!D37="","",Objednávka!D37)</f>
        <v/>
      </c>
      <c r="E30" s="67" t="str">
        <f>IF(Objednávka!E37="","",Objednávka!E37)</f>
        <v/>
      </c>
      <c r="F30" s="32" t="str">
        <f>IF(Objednávka!F37="","",Objednávka!F37)</f>
        <v/>
      </c>
      <c r="G30" s="26" t="str">
        <f>IF(Objednávka!G37="","",Objednávka!G37)</f>
        <v/>
      </c>
      <c r="H30" s="10" t="str">
        <f>IF(Objednávka!H37="","",Objednávka!H37)</f>
        <v/>
      </c>
      <c r="I30" s="10" t="str">
        <f>IF(Objednávka!I37="","",Objednávka!I37)</f>
        <v/>
      </c>
      <c r="J30" s="10" t="str">
        <f>IF(Objednávka!J37="","",Objednávka!J37)</f>
        <v/>
      </c>
      <c r="K30" s="32" t="str">
        <f>IF(Objednávka!K37="","",Objednávka!K37)</f>
        <v/>
      </c>
      <c r="L30" s="26">
        <v>1</v>
      </c>
    </row>
    <row r="31" spans="1:12" x14ac:dyDescent="0.25">
      <c r="A31" s="43" t="s">
        <v>21</v>
      </c>
      <c r="B31" s="18"/>
      <c r="C31" s="10" t="str">
        <f>IF(Objednávka!C38="","",Objednávka!C38)</f>
        <v/>
      </c>
      <c r="D31" s="10" t="str">
        <f>IF(Objednávka!D38="","",Objednávka!D38)</f>
        <v/>
      </c>
      <c r="E31" s="67" t="str">
        <f>IF(Objednávka!E38="","",Objednávka!E38)</f>
        <v/>
      </c>
      <c r="F31" s="32" t="str">
        <f>IF(Objednávka!F38="","",Objednávka!F38)</f>
        <v/>
      </c>
      <c r="G31" s="26" t="str">
        <f>IF(Objednávka!G38="","",Objednávka!G38)</f>
        <v/>
      </c>
      <c r="H31" s="10" t="str">
        <f>IF(Objednávka!H38="","",Objednávka!H38)</f>
        <v/>
      </c>
      <c r="I31" s="10" t="str">
        <f>IF(Objednávka!I38="","",Objednávka!I38)</f>
        <v/>
      </c>
      <c r="J31" s="10" t="str">
        <f>IF(Objednávka!J38="","",Objednávka!J38)</f>
        <v/>
      </c>
      <c r="K31" s="32" t="str">
        <f>IF(Objednávka!K38="","",Objednávka!K38)</f>
        <v/>
      </c>
      <c r="L31" s="26">
        <v>1</v>
      </c>
    </row>
    <row r="32" spans="1:12" x14ac:dyDescent="0.25">
      <c r="A32" s="43" t="s">
        <v>22</v>
      </c>
      <c r="B32" s="18"/>
      <c r="C32" s="10" t="str">
        <f>IF(Objednávka!C39="","",Objednávka!C39)</f>
        <v/>
      </c>
      <c r="D32" s="10" t="str">
        <f>IF(Objednávka!D39="","",Objednávka!D39)</f>
        <v/>
      </c>
      <c r="E32" s="67" t="str">
        <f>IF(Objednávka!E39="","",Objednávka!E39)</f>
        <v/>
      </c>
      <c r="F32" s="32" t="str">
        <f>IF(Objednávka!F39="","",Objednávka!F39)</f>
        <v/>
      </c>
      <c r="G32" s="26" t="str">
        <f>IF(Objednávka!G39="","",Objednávka!G39)</f>
        <v/>
      </c>
      <c r="H32" s="10" t="str">
        <f>IF(Objednávka!H39="","",Objednávka!H39)</f>
        <v/>
      </c>
      <c r="I32" s="10" t="str">
        <f>IF(Objednávka!I39="","",Objednávka!I39)</f>
        <v/>
      </c>
      <c r="J32" s="10" t="str">
        <f>IF(Objednávka!J39="","",Objednávka!J39)</f>
        <v/>
      </c>
      <c r="K32" s="32" t="str">
        <f>IF(Objednávka!K39="","",Objednávka!K39)</f>
        <v/>
      </c>
      <c r="L32" s="26">
        <v>1</v>
      </c>
    </row>
    <row r="33" spans="1:12" x14ac:dyDescent="0.25">
      <c r="A33" s="43" t="s">
        <v>23</v>
      </c>
      <c r="B33" s="18"/>
      <c r="C33" s="10" t="str">
        <f>IF(Objednávka!C40="","",Objednávka!C40)</f>
        <v/>
      </c>
      <c r="D33" s="10" t="str">
        <f>IF(Objednávka!D40="","",Objednávka!D40)</f>
        <v/>
      </c>
      <c r="E33" s="67" t="str">
        <f>IF(Objednávka!E40="","",Objednávka!E40)</f>
        <v/>
      </c>
      <c r="F33" s="32" t="str">
        <f>IF(Objednávka!F40="","",Objednávka!F40)</f>
        <v/>
      </c>
      <c r="G33" s="26" t="str">
        <f>IF(Objednávka!G40="","",Objednávka!G40)</f>
        <v/>
      </c>
      <c r="H33" s="10" t="str">
        <f>IF(Objednávka!H40="","",Objednávka!H40)</f>
        <v/>
      </c>
      <c r="I33" s="10" t="str">
        <f>IF(Objednávka!I40="","",Objednávka!I40)</f>
        <v/>
      </c>
      <c r="J33" s="10" t="str">
        <f>IF(Objednávka!J40="","",Objednávka!J40)</f>
        <v/>
      </c>
      <c r="K33" s="32" t="str">
        <f>IF(Objednávka!K40="","",Objednávka!K40)</f>
        <v/>
      </c>
      <c r="L33" s="26">
        <v>1</v>
      </c>
    </row>
    <row r="34" spans="1:12" x14ac:dyDescent="0.25">
      <c r="A34" s="43" t="s">
        <v>24</v>
      </c>
      <c r="B34" s="18"/>
      <c r="C34" s="10" t="str">
        <f>IF(Objednávka!C41="","",Objednávka!C41)</f>
        <v/>
      </c>
      <c r="D34" s="10" t="str">
        <f>IF(Objednávka!D41="","",Objednávka!D41)</f>
        <v/>
      </c>
      <c r="E34" s="67" t="str">
        <f>IF(Objednávka!E41="","",Objednávka!E41)</f>
        <v/>
      </c>
      <c r="F34" s="32" t="str">
        <f>IF(Objednávka!F41="","",Objednávka!F41)</f>
        <v/>
      </c>
      <c r="G34" s="26" t="str">
        <f>IF(Objednávka!G41="","",Objednávka!G41)</f>
        <v/>
      </c>
      <c r="H34" s="10" t="str">
        <f>IF(Objednávka!H41="","",Objednávka!H41)</f>
        <v/>
      </c>
      <c r="I34" s="10" t="str">
        <f>IF(Objednávka!I41="","",Objednávka!I41)</f>
        <v/>
      </c>
      <c r="J34" s="10" t="str">
        <f>IF(Objednávka!J41="","",Objednávka!J41)</f>
        <v/>
      </c>
      <c r="K34" s="32" t="str">
        <f>IF(Objednávka!K41="","",Objednávka!K41)</f>
        <v/>
      </c>
      <c r="L34" s="26">
        <v>1</v>
      </c>
    </row>
    <row r="35" spans="1:12" x14ac:dyDescent="0.25">
      <c r="A35" s="43" t="s">
        <v>25</v>
      </c>
      <c r="B35" s="18"/>
      <c r="C35" s="10" t="str">
        <f>IF(Objednávka!C42="","",Objednávka!C42)</f>
        <v/>
      </c>
      <c r="D35" s="10" t="str">
        <f>IF(Objednávka!D42="","",Objednávka!D42)</f>
        <v/>
      </c>
      <c r="E35" s="67" t="str">
        <f>IF(Objednávka!E42="","",Objednávka!E42)</f>
        <v/>
      </c>
      <c r="F35" s="32" t="str">
        <f>IF(Objednávka!F42="","",Objednávka!F42)</f>
        <v/>
      </c>
      <c r="G35" s="26" t="str">
        <f>IF(Objednávka!G42="","",Objednávka!G42)</f>
        <v/>
      </c>
      <c r="H35" s="10" t="str">
        <f>IF(Objednávka!H42="","",Objednávka!H42)</f>
        <v/>
      </c>
      <c r="I35" s="10" t="str">
        <f>IF(Objednávka!I42="","",Objednávka!I42)</f>
        <v/>
      </c>
      <c r="J35" s="10" t="str">
        <f>IF(Objednávka!J42="","",Objednávka!J42)</f>
        <v/>
      </c>
      <c r="K35" s="32" t="str">
        <f>IF(Objednávka!K42="","",Objednávka!K42)</f>
        <v/>
      </c>
      <c r="L35" s="26">
        <v>1</v>
      </c>
    </row>
    <row r="36" spans="1:12" x14ac:dyDescent="0.25">
      <c r="A36" s="43" t="s">
        <v>26</v>
      </c>
      <c r="B36" s="18"/>
      <c r="C36" s="10" t="str">
        <f>IF(Objednávka!C43="","",Objednávka!C43)</f>
        <v/>
      </c>
      <c r="D36" s="10" t="str">
        <f>IF(Objednávka!D43="","",Objednávka!D43)</f>
        <v/>
      </c>
      <c r="E36" s="67" t="str">
        <f>IF(Objednávka!E43="","",Objednávka!E43)</f>
        <v/>
      </c>
      <c r="F36" s="32" t="str">
        <f>IF(Objednávka!F43="","",Objednávka!F43)</f>
        <v/>
      </c>
      <c r="G36" s="26" t="str">
        <f>IF(Objednávka!G43="","",Objednávka!G43)</f>
        <v/>
      </c>
      <c r="H36" s="10" t="str">
        <f>IF(Objednávka!H43="","",Objednávka!H43)</f>
        <v/>
      </c>
      <c r="I36" s="10" t="str">
        <f>IF(Objednávka!I43="","",Objednávka!I43)</f>
        <v/>
      </c>
      <c r="J36" s="10" t="str">
        <f>IF(Objednávka!J43="","",Objednávka!J43)</f>
        <v/>
      </c>
      <c r="K36" s="32" t="str">
        <f>IF(Objednávka!K43="","",Objednávka!K43)</f>
        <v/>
      </c>
      <c r="L36" s="34">
        <v>1</v>
      </c>
    </row>
    <row r="37" spans="1:12" x14ac:dyDescent="0.25">
      <c r="A37" s="43" t="s">
        <v>27</v>
      </c>
      <c r="B37" s="18"/>
      <c r="C37" s="10" t="str">
        <f>IF(Objednávka!C44="","",Objednávka!C44)</f>
        <v/>
      </c>
      <c r="D37" s="10" t="str">
        <f>IF(Objednávka!D44="","",Objednávka!D44)</f>
        <v/>
      </c>
      <c r="E37" s="67" t="str">
        <f>IF(Objednávka!E44="","",Objednávka!E44)</f>
        <v/>
      </c>
      <c r="F37" s="32" t="str">
        <f>IF(Objednávka!F44="","",Objednávka!F44)</f>
        <v/>
      </c>
      <c r="G37" s="26" t="str">
        <f>IF(Objednávka!G44="","",Objednávka!G44)</f>
        <v/>
      </c>
      <c r="H37" s="10" t="str">
        <f>IF(Objednávka!H44="","",Objednávka!H44)</f>
        <v/>
      </c>
      <c r="I37" s="10" t="str">
        <f>IF(Objednávka!I44="","",Objednávka!I44)</f>
        <v/>
      </c>
      <c r="J37" s="10" t="str">
        <f>IF(Objednávka!J44="","",Objednávka!J44)</f>
        <v/>
      </c>
      <c r="K37" s="32" t="str">
        <f>IF(Objednávka!K44="","",Objednávka!K44)</f>
        <v/>
      </c>
      <c r="L37" s="26">
        <v>1</v>
      </c>
    </row>
    <row r="38" spans="1:12" x14ac:dyDescent="0.25">
      <c r="A38" s="43" t="s">
        <v>28</v>
      </c>
      <c r="B38" s="18"/>
      <c r="C38" s="10" t="str">
        <f>IF(Objednávka!C45="","",Objednávka!C45)</f>
        <v/>
      </c>
      <c r="D38" s="10" t="str">
        <f>IF(Objednávka!D45="","",Objednávka!D45)</f>
        <v/>
      </c>
      <c r="E38" s="67" t="str">
        <f>IF(Objednávka!E45="","",Objednávka!E45)</f>
        <v/>
      </c>
      <c r="F38" s="32" t="str">
        <f>IF(Objednávka!F45="","",Objednávka!F45)</f>
        <v/>
      </c>
      <c r="G38" s="26" t="str">
        <f>IF(Objednávka!G45="","",Objednávka!G45)</f>
        <v/>
      </c>
      <c r="H38" s="10" t="str">
        <f>IF(Objednávka!H45="","",Objednávka!H45)</f>
        <v/>
      </c>
      <c r="I38" s="10" t="str">
        <f>IF(Objednávka!I45="","",Objednávka!I45)</f>
        <v/>
      </c>
      <c r="J38" s="10" t="str">
        <f>IF(Objednávka!J45="","",Objednávka!J45)</f>
        <v/>
      </c>
      <c r="K38" s="32" t="str">
        <f>IF(Objednávka!K45="","",Objednávka!K45)</f>
        <v/>
      </c>
      <c r="L38" s="26">
        <v>1</v>
      </c>
    </row>
    <row r="39" spans="1:12" x14ac:dyDescent="0.25">
      <c r="A39" s="43" t="s">
        <v>29</v>
      </c>
      <c r="B39" s="18"/>
      <c r="C39" s="10" t="str">
        <f>IF(Objednávka!C46="","",Objednávka!C46)</f>
        <v/>
      </c>
      <c r="D39" s="10" t="str">
        <f>IF(Objednávka!D46="","",Objednávka!D46)</f>
        <v/>
      </c>
      <c r="E39" s="67" t="str">
        <f>IF(Objednávka!E46="","",Objednávka!E46)</f>
        <v/>
      </c>
      <c r="F39" s="32" t="str">
        <f>IF(Objednávka!F46="","",Objednávka!F46)</f>
        <v/>
      </c>
      <c r="G39" s="26" t="str">
        <f>IF(Objednávka!G46="","",Objednávka!G46)</f>
        <v/>
      </c>
      <c r="H39" s="10" t="str">
        <f>IF(Objednávka!H46="","",Objednávka!H46)</f>
        <v/>
      </c>
      <c r="I39" s="10" t="str">
        <f>IF(Objednávka!I46="","",Objednávka!I46)</f>
        <v/>
      </c>
      <c r="J39" s="10" t="str">
        <f>IF(Objednávka!J46="","",Objednávka!J46)</f>
        <v/>
      </c>
      <c r="K39" s="32" t="str">
        <f>IF(Objednávka!K46="","",Objednávka!K46)</f>
        <v/>
      </c>
      <c r="L39" s="26">
        <v>1</v>
      </c>
    </row>
    <row r="40" spans="1:12" x14ac:dyDescent="0.25">
      <c r="A40" s="43" t="s">
        <v>30</v>
      </c>
      <c r="B40" s="18"/>
      <c r="C40" s="10" t="str">
        <f>IF(Objednávka!C47="","",Objednávka!C47)</f>
        <v/>
      </c>
      <c r="D40" s="10" t="str">
        <f>IF(Objednávka!D47="","",Objednávka!D47)</f>
        <v/>
      </c>
      <c r="E40" s="67" t="str">
        <f>IF(Objednávka!E47="","",Objednávka!E47)</f>
        <v/>
      </c>
      <c r="F40" s="32" t="str">
        <f>IF(Objednávka!F47="","",Objednávka!F47)</f>
        <v/>
      </c>
      <c r="G40" s="26" t="str">
        <f>IF(Objednávka!G47="","",Objednávka!G47)</f>
        <v/>
      </c>
      <c r="H40" s="10" t="str">
        <f>IF(Objednávka!H47="","",Objednávka!H47)</f>
        <v/>
      </c>
      <c r="I40" s="10" t="str">
        <f>IF(Objednávka!I47="","",Objednávka!I47)</f>
        <v/>
      </c>
      <c r="J40" s="10" t="str">
        <f>IF(Objednávka!J47="","",Objednávka!J47)</f>
        <v/>
      </c>
      <c r="K40" s="32" t="str">
        <f>IF(Objednávka!K47="","",Objednávka!K47)</f>
        <v/>
      </c>
      <c r="L40" s="26">
        <v>1</v>
      </c>
    </row>
    <row r="41" spans="1:12" x14ac:dyDescent="0.25">
      <c r="A41" s="43" t="s">
        <v>35</v>
      </c>
      <c r="B41" s="18"/>
      <c r="C41" s="10" t="str">
        <f>IF(Objednávka!C48="","",Objednávka!C48)</f>
        <v/>
      </c>
      <c r="D41" s="10" t="str">
        <f>IF(Objednávka!D48="","",Objednávka!D48)</f>
        <v/>
      </c>
      <c r="E41" s="67" t="str">
        <f>IF(Objednávka!E48="","",Objednávka!E48)</f>
        <v/>
      </c>
      <c r="F41" s="32" t="str">
        <f>IF(Objednávka!F48="","",Objednávka!F48)</f>
        <v/>
      </c>
      <c r="G41" s="26" t="str">
        <f>IF(Objednávka!G48="","",Objednávka!G48)</f>
        <v/>
      </c>
      <c r="H41" s="10" t="str">
        <f>IF(Objednávka!H48="","",Objednávka!H48)</f>
        <v/>
      </c>
      <c r="I41" s="10" t="str">
        <f>IF(Objednávka!I48="","",Objednávka!I48)</f>
        <v/>
      </c>
      <c r="J41" s="10" t="str">
        <f>IF(Objednávka!J48="","",Objednávka!J48)</f>
        <v/>
      </c>
      <c r="K41" s="32" t="str">
        <f>IF(Objednávka!K48="","",Objednávka!K48)</f>
        <v/>
      </c>
      <c r="L41" s="26">
        <v>1</v>
      </c>
    </row>
    <row r="42" spans="1:12" x14ac:dyDescent="0.25">
      <c r="A42" s="43" t="s">
        <v>36</v>
      </c>
      <c r="B42" s="18"/>
      <c r="C42" s="10" t="str">
        <f>IF(Objednávka!C49="","",Objednávka!C49)</f>
        <v/>
      </c>
      <c r="D42" s="10" t="str">
        <f>IF(Objednávka!D49="","",Objednávka!D49)</f>
        <v/>
      </c>
      <c r="E42" s="67" t="str">
        <f>IF(Objednávka!E49="","",Objednávka!E49)</f>
        <v/>
      </c>
      <c r="F42" s="32" t="str">
        <f>IF(Objednávka!F49="","",Objednávka!F49)</f>
        <v/>
      </c>
      <c r="G42" s="26" t="str">
        <f>IF(Objednávka!G49="","",Objednávka!G49)</f>
        <v/>
      </c>
      <c r="H42" s="10" t="str">
        <f>IF(Objednávka!H49="","",Objednávka!H49)</f>
        <v/>
      </c>
      <c r="I42" s="10" t="str">
        <f>IF(Objednávka!I49="","",Objednávka!I49)</f>
        <v/>
      </c>
      <c r="J42" s="10" t="str">
        <f>IF(Objednávka!J49="","",Objednávka!J49)</f>
        <v/>
      </c>
      <c r="K42" s="32" t="str">
        <f>IF(Objednávka!K49="","",Objednávka!K49)</f>
        <v/>
      </c>
      <c r="L42" s="26">
        <v>1</v>
      </c>
    </row>
    <row r="43" spans="1:12" x14ac:dyDescent="0.25">
      <c r="A43" s="43" t="s">
        <v>37</v>
      </c>
      <c r="B43" s="18"/>
      <c r="C43" s="10" t="str">
        <f>IF(Objednávka!C50="","",Objednávka!C50)</f>
        <v/>
      </c>
      <c r="D43" s="10" t="str">
        <f>IF(Objednávka!D50="","",Objednávka!D50)</f>
        <v/>
      </c>
      <c r="E43" s="67" t="str">
        <f>IF(Objednávka!E50="","",Objednávka!E50)</f>
        <v/>
      </c>
      <c r="F43" s="32" t="str">
        <f>IF(Objednávka!F50="","",Objednávka!F50)</f>
        <v/>
      </c>
      <c r="G43" s="26" t="str">
        <f>IF(Objednávka!G50="","",Objednávka!G50)</f>
        <v/>
      </c>
      <c r="H43" s="10" t="str">
        <f>IF(Objednávka!H50="","",Objednávka!H50)</f>
        <v/>
      </c>
      <c r="I43" s="10" t="str">
        <f>IF(Objednávka!I50="","",Objednávka!I50)</f>
        <v/>
      </c>
      <c r="J43" s="10" t="str">
        <f>IF(Objednávka!J50="","",Objednávka!J50)</f>
        <v/>
      </c>
      <c r="K43" s="32" t="str">
        <f>IF(Objednávka!K50="","",Objednávka!K50)</f>
        <v/>
      </c>
      <c r="L43" s="34">
        <v>1</v>
      </c>
    </row>
    <row r="44" spans="1:12" x14ac:dyDescent="0.25">
      <c r="A44" s="43" t="s">
        <v>38</v>
      </c>
      <c r="B44" s="18"/>
      <c r="C44" s="10" t="str">
        <f>IF(Objednávka!C51="","",Objednávka!C51)</f>
        <v/>
      </c>
      <c r="D44" s="10" t="str">
        <f>IF(Objednávka!D51="","",Objednávka!D51)</f>
        <v/>
      </c>
      <c r="E44" s="67" t="str">
        <f>IF(Objednávka!E51="","",Objednávka!E51)</f>
        <v/>
      </c>
      <c r="F44" s="32" t="str">
        <f>IF(Objednávka!F51="","",Objednávka!F51)</f>
        <v/>
      </c>
      <c r="G44" s="26" t="str">
        <f>IF(Objednávka!G51="","",Objednávka!G51)</f>
        <v/>
      </c>
      <c r="H44" s="10" t="str">
        <f>IF(Objednávka!H51="","",Objednávka!H51)</f>
        <v/>
      </c>
      <c r="I44" s="10" t="str">
        <f>IF(Objednávka!I51="","",Objednávka!I51)</f>
        <v/>
      </c>
      <c r="J44" s="10" t="str">
        <f>IF(Objednávka!J51="","",Objednávka!J51)</f>
        <v/>
      </c>
      <c r="K44" s="32" t="str">
        <f>IF(Objednávka!K51="","",Objednávka!K51)</f>
        <v/>
      </c>
      <c r="L44" s="26">
        <v>1</v>
      </c>
    </row>
    <row r="45" spans="1:12" x14ac:dyDescent="0.25">
      <c r="A45" s="43" t="s">
        <v>39</v>
      </c>
      <c r="B45" s="18"/>
      <c r="C45" s="10" t="str">
        <f>IF(Objednávka!C52="","",Objednávka!C52)</f>
        <v/>
      </c>
      <c r="D45" s="10" t="str">
        <f>IF(Objednávka!D52="","",Objednávka!D52)</f>
        <v/>
      </c>
      <c r="E45" s="67" t="str">
        <f>IF(Objednávka!E52="","",Objednávka!E52)</f>
        <v/>
      </c>
      <c r="F45" s="32" t="str">
        <f>IF(Objednávka!F52="","",Objednávka!F52)</f>
        <v/>
      </c>
      <c r="G45" s="26" t="str">
        <f>IF(Objednávka!G52="","",Objednávka!G52)</f>
        <v/>
      </c>
      <c r="H45" s="10" t="str">
        <f>IF(Objednávka!H52="","",Objednávka!H52)</f>
        <v/>
      </c>
      <c r="I45" s="10" t="str">
        <f>IF(Objednávka!I52="","",Objednávka!I52)</f>
        <v/>
      </c>
      <c r="J45" s="10" t="str">
        <f>IF(Objednávka!J52="","",Objednávka!J52)</f>
        <v/>
      </c>
      <c r="K45" s="32" t="str">
        <f>IF(Objednávka!K52="","",Objednávka!K52)</f>
        <v/>
      </c>
      <c r="L45" s="26">
        <v>1</v>
      </c>
    </row>
    <row r="46" spans="1:12" x14ac:dyDescent="0.25">
      <c r="A46" s="43" t="s">
        <v>40</v>
      </c>
      <c r="B46" s="18"/>
      <c r="C46" s="10" t="str">
        <f>IF(Objednávka!C53="","",Objednávka!C53)</f>
        <v/>
      </c>
      <c r="D46" s="10" t="str">
        <f>IF(Objednávka!D53="","",Objednávka!D53)</f>
        <v/>
      </c>
      <c r="E46" s="67" t="str">
        <f>IF(Objednávka!E53="","",Objednávka!E53)</f>
        <v/>
      </c>
      <c r="F46" s="32" t="str">
        <f>IF(Objednávka!F53="","",Objednávka!F53)</f>
        <v/>
      </c>
      <c r="G46" s="26" t="str">
        <f>IF(Objednávka!G53="","",Objednávka!G53)</f>
        <v/>
      </c>
      <c r="H46" s="10" t="str">
        <f>IF(Objednávka!H53="","",Objednávka!H53)</f>
        <v/>
      </c>
      <c r="I46" s="10" t="str">
        <f>IF(Objednávka!I53="","",Objednávka!I53)</f>
        <v/>
      </c>
      <c r="J46" s="10" t="str">
        <f>IF(Objednávka!J53="","",Objednávka!J53)</f>
        <v/>
      </c>
      <c r="K46" s="32" t="str">
        <f>IF(Objednávka!K53="","",Objednávka!K53)</f>
        <v/>
      </c>
      <c r="L46" s="26">
        <v>1</v>
      </c>
    </row>
    <row r="47" spans="1:12" x14ac:dyDescent="0.25">
      <c r="A47" s="43" t="s">
        <v>41</v>
      </c>
      <c r="B47" s="18"/>
      <c r="C47" s="10" t="str">
        <f>IF(Objednávka!C54="","",Objednávka!C54)</f>
        <v/>
      </c>
      <c r="D47" s="10" t="str">
        <f>IF(Objednávka!D54="","",Objednávka!D54)</f>
        <v/>
      </c>
      <c r="E47" s="67" t="str">
        <f>IF(Objednávka!E54="","",Objednávka!E54)</f>
        <v/>
      </c>
      <c r="F47" s="32" t="str">
        <f>IF(Objednávka!F54="","",Objednávka!F54)</f>
        <v/>
      </c>
      <c r="G47" s="26" t="str">
        <f>IF(Objednávka!G54="","",Objednávka!G54)</f>
        <v/>
      </c>
      <c r="H47" s="10" t="str">
        <f>IF(Objednávka!H54="","",Objednávka!H54)</f>
        <v/>
      </c>
      <c r="I47" s="10" t="str">
        <f>IF(Objednávka!I54="","",Objednávka!I54)</f>
        <v/>
      </c>
      <c r="J47" s="10" t="str">
        <f>IF(Objednávka!J54="","",Objednávka!J54)</f>
        <v/>
      </c>
      <c r="K47" s="32" t="str">
        <f>IF(Objednávka!K54="","",Objednávka!K54)</f>
        <v/>
      </c>
      <c r="L47" s="26">
        <v>1</v>
      </c>
    </row>
    <row r="48" spans="1:12" x14ac:dyDescent="0.25">
      <c r="A48" s="43" t="s">
        <v>42</v>
      </c>
      <c r="B48" s="18"/>
      <c r="C48" s="10" t="str">
        <f>IF(Objednávka!C55="","",Objednávka!C55)</f>
        <v/>
      </c>
      <c r="D48" s="10" t="str">
        <f>IF(Objednávka!D55="","",Objednávka!D55)</f>
        <v/>
      </c>
      <c r="E48" s="67" t="str">
        <f>IF(Objednávka!E55="","",Objednávka!E55)</f>
        <v/>
      </c>
      <c r="F48" s="32" t="str">
        <f>IF(Objednávka!F55="","",Objednávka!F55)</f>
        <v/>
      </c>
      <c r="G48" s="26" t="str">
        <f>IF(Objednávka!G55="","",Objednávka!G55)</f>
        <v/>
      </c>
      <c r="H48" s="10" t="str">
        <f>IF(Objednávka!H55="","",Objednávka!H55)</f>
        <v/>
      </c>
      <c r="I48" s="10" t="str">
        <f>IF(Objednávka!I55="","",Objednávka!I55)</f>
        <v/>
      </c>
      <c r="J48" s="10" t="str">
        <f>IF(Objednávka!J55="","",Objednávka!J55)</f>
        <v/>
      </c>
      <c r="K48" s="32" t="str">
        <f>IF(Objednávka!K55="","",Objednávka!K55)</f>
        <v/>
      </c>
      <c r="L48" s="26">
        <v>1</v>
      </c>
    </row>
    <row r="49" spans="1:12" x14ac:dyDescent="0.25">
      <c r="A49" s="43" t="s">
        <v>43</v>
      </c>
      <c r="B49" s="18"/>
      <c r="C49" s="10" t="str">
        <f>IF(Objednávka!C56="","",Objednávka!C56)</f>
        <v/>
      </c>
      <c r="D49" s="10" t="str">
        <f>IF(Objednávka!D56="","",Objednávka!D56)</f>
        <v/>
      </c>
      <c r="E49" s="67" t="str">
        <f>IF(Objednávka!E56="","",Objednávka!E56)</f>
        <v/>
      </c>
      <c r="F49" s="32" t="str">
        <f>IF(Objednávka!F56="","",Objednávka!F56)</f>
        <v/>
      </c>
      <c r="G49" s="26" t="str">
        <f>IF(Objednávka!G56="","",Objednávka!G56)</f>
        <v/>
      </c>
      <c r="H49" s="10" t="str">
        <f>IF(Objednávka!H56="","",Objednávka!H56)</f>
        <v/>
      </c>
      <c r="I49" s="10" t="str">
        <f>IF(Objednávka!I56="","",Objednávka!I56)</f>
        <v/>
      </c>
      <c r="J49" s="10" t="str">
        <f>IF(Objednávka!J56="","",Objednávka!J56)</f>
        <v/>
      </c>
      <c r="K49" s="32" t="str">
        <f>IF(Objednávka!K56="","",Objednávka!K56)</f>
        <v/>
      </c>
      <c r="L49" s="26">
        <v>1</v>
      </c>
    </row>
    <row r="50" spans="1:12" x14ac:dyDescent="0.25">
      <c r="A50" s="43" t="s">
        <v>44</v>
      </c>
      <c r="B50" s="18"/>
      <c r="C50" s="10" t="str">
        <f>IF(Objednávka!C57="","",Objednávka!C57)</f>
        <v/>
      </c>
      <c r="D50" s="10" t="str">
        <f>IF(Objednávka!D57="","",Objednávka!D57)</f>
        <v/>
      </c>
      <c r="E50" s="67" t="str">
        <f>IF(Objednávka!E57="","",Objednávka!E57)</f>
        <v/>
      </c>
      <c r="F50" s="32" t="str">
        <f>IF(Objednávka!F57="","",Objednávka!F57)</f>
        <v/>
      </c>
      <c r="G50" s="26" t="str">
        <f>IF(Objednávka!G57="","",Objednávka!G57)</f>
        <v/>
      </c>
      <c r="H50" s="10" t="str">
        <f>IF(Objednávka!H57="","",Objednávka!H57)</f>
        <v/>
      </c>
      <c r="I50" s="10" t="str">
        <f>IF(Objednávka!I57="","",Objednávka!I57)</f>
        <v/>
      </c>
      <c r="J50" s="10" t="str">
        <f>IF(Objednávka!J57="","",Objednávka!J57)</f>
        <v/>
      </c>
      <c r="K50" s="32" t="str">
        <f>IF(Objednávka!K57="","",Objednávka!K57)</f>
        <v/>
      </c>
      <c r="L50" s="34">
        <v>1</v>
      </c>
    </row>
    <row r="51" spans="1:12" x14ac:dyDescent="0.25">
      <c r="A51" s="43" t="s">
        <v>45</v>
      </c>
      <c r="B51" s="18"/>
      <c r="C51" s="10" t="str">
        <f>IF(Objednávka!C58="","",Objednávka!C58)</f>
        <v/>
      </c>
      <c r="D51" s="10" t="str">
        <f>IF(Objednávka!D58="","",Objednávka!D58)</f>
        <v/>
      </c>
      <c r="E51" s="67" t="str">
        <f>IF(Objednávka!E58="","",Objednávka!E58)</f>
        <v/>
      </c>
      <c r="F51" s="32" t="str">
        <f>IF(Objednávka!F58="","",Objednávka!F58)</f>
        <v/>
      </c>
      <c r="G51" s="26" t="str">
        <f>IF(Objednávka!G58="","",Objednávka!G58)</f>
        <v/>
      </c>
      <c r="H51" s="10" t="str">
        <f>IF(Objednávka!H58="","",Objednávka!H58)</f>
        <v/>
      </c>
      <c r="I51" s="10" t="str">
        <f>IF(Objednávka!I58="","",Objednávka!I58)</f>
        <v/>
      </c>
      <c r="J51" s="10" t="str">
        <f>IF(Objednávka!J58="","",Objednávka!J58)</f>
        <v/>
      </c>
      <c r="K51" s="32" t="str">
        <f>IF(Objednávka!K58="","",Objednávka!K58)</f>
        <v/>
      </c>
      <c r="L51" s="26">
        <v>1</v>
      </c>
    </row>
    <row r="52" spans="1:12" x14ac:dyDescent="0.25">
      <c r="A52" s="43" t="s">
        <v>46</v>
      </c>
      <c r="B52" s="18"/>
      <c r="C52" s="10" t="str">
        <f>IF(Objednávka!C59="","",Objednávka!C59)</f>
        <v/>
      </c>
      <c r="D52" s="10" t="str">
        <f>IF(Objednávka!D59="","",Objednávka!D59)</f>
        <v/>
      </c>
      <c r="E52" s="67" t="str">
        <f>IF(Objednávka!E59="","",Objednávka!E59)</f>
        <v/>
      </c>
      <c r="F52" s="32" t="str">
        <f>IF(Objednávka!F59="","",Objednávka!F59)</f>
        <v/>
      </c>
      <c r="G52" s="26" t="str">
        <f>IF(Objednávka!G59="","",Objednávka!G59)</f>
        <v/>
      </c>
      <c r="H52" s="10" t="str">
        <f>IF(Objednávka!H59="","",Objednávka!H59)</f>
        <v/>
      </c>
      <c r="I52" s="10" t="str">
        <f>IF(Objednávka!I59="","",Objednávka!I59)</f>
        <v/>
      </c>
      <c r="J52" s="10" t="str">
        <f>IF(Objednávka!J59="","",Objednávka!J59)</f>
        <v/>
      </c>
      <c r="K52" s="32" t="str">
        <f>IF(Objednávka!K59="","",Objednávka!K59)</f>
        <v/>
      </c>
      <c r="L52" s="26">
        <v>1</v>
      </c>
    </row>
    <row r="53" spans="1:12" x14ac:dyDescent="0.25">
      <c r="A53" s="43" t="s">
        <v>47</v>
      </c>
      <c r="B53" s="18"/>
      <c r="C53" s="10" t="str">
        <f>IF(Objednávka!C60="","",Objednávka!C60)</f>
        <v/>
      </c>
      <c r="D53" s="10" t="str">
        <f>IF(Objednávka!D60="","",Objednávka!D60)</f>
        <v/>
      </c>
      <c r="E53" s="67" t="str">
        <f>IF(Objednávka!E60="","",Objednávka!E60)</f>
        <v/>
      </c>
      <c r="F53" s="32" t="str">
        <f>IF(Objednávka!F60="","",Objednávka!F60)</f>
        <v/>
      </c>
      <c r="G53" s="26" t="str">
        <f>IF(Objednávka!G60="","",Objednávka!G60)</f>
        <v/>
      </c>
      <c r="H53" s="10" t="str">
        <f>IF(Objednávka!H60="","",Objednávka!H60)</f>
        <v/>
      </c>
      <c r="I53" s="10" t="str">
        <f>IF(Objednávka!I60="","",Objednávka!I60)</f>
        <v/>
      </c>
      <c r="J53" s="10" t="str">
        <f>IF(Objednávka!J60="","",Objednávka!J60)</f>
        <v/>
      </c>
      <c r="K53" s="32" t="str">
        <f>IF(Objednávka!K60="","",Objednávka!K60)</f>
        <v/>
      </c>
      <c r="L53" s="26">
        <v>1</v>
      </c>
    </row>
    <row r="54" spans="1:12" ht="15.75" thickBot="1" x14ac:dyDescent="0.3">
      <c r="A54" s="44" t="s">
        <v>48</v>
      </c>
      <c r="B54" s="45"/>
      <c r="C54" s="36" t="str">
        <f>IF(Objednávka!C61="","",Objednávka!C61)</f>
        <v/>
      </c>
      <c r="D54" s="36" t="str">
        <f>IF(Objednávka!D61="","",Objednávka!D61)</f>
        <v/>
      </c>
      <c r="E54" s="68" t="str">
        <f>IF(Objednávka!E61="","",Objednávka!E61)</f>
        <v/>
      </c>
      <c r="F54" s="37" t="str">
        <f>IF(Objednávka!F61="","",Objednávka!F61)</f>
        <v/>
      </c>
      <c r="G54" s="35" t="str">
        <f>IF(Objednávka!G61="","",Objednávka!G61)</f>
        <v/>
      </c>
      <c r="H54" s="36" t="str">
        <f>IF(Objednávka!H61="","",Objednávka!H61)</f>
        <v/>
      </c>
      <c r="I54" s="36" t="str">
        <f>IF(Objednávka!I61="","",Objednávka!I61)</f>
        <v/>
      </c>
      <c r="J54" s="36" t="str">
        <f>IF(Objednávka!J61="","",Objednávka!J61)</f>
        <v/>
      </c>
      <c r="K54" s="37" t="str">
        <f>IF(Objednávka!K61="","",Objednávka!K61)</f>
        <v/>
      </c>
      <c r="L54" s="26">
        <v>1</v>
      </c>
    </row>
  </sheetData>
  <sheetProtection algorithmName="SHA-512" hashValue="JpKzFUzVbHcVOdB+ZmfNtkpUsHPrMEsszeu8eosGr71Uwh/7yiHj0HbYxVwTQ3oqXaBf1j6UkQOADaqGNHsD2A==" saltValue="gA/DomjZswSsQ1ibgXYSMg==" spinCount="100000" sheet="1" objects="1" scenarios="1"/>
  <mergeCells count="16">
    <mergeCell ref="Q3:Q8"/>
    <mergeCell ref="L13:L14"/>
    <mergeCell ref="G13:I13"/>
    <mergeCell ref="J13:J14"/>
    <mergeCell ref="K13:K14"/>
    <mergeCell ref="G12:K12"/>
    <mergeCell ref="P3:P4"/>
    <mergeCell ref="P5:P6"/>
    <mergeCell ref="P7:P8"/>
    <mergeCell ref="L10:M10"/>
    <mergeCell ref="A13:A14"/>
    <mergeCell ref="C13:C14"/>
    <mergeCell ref="D13:D14"/>
    <mergeCell ref="E13:E14"/>
    <mergeCell ref="F13:F14"/>
    <mergeCell ref="B13:B14"/>
  </mergeCells>
  <pageMargins left="0.7" right="0.7" top="0.78740157499999996" bottom="0.78740157499999996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Objednávka</vt:lpstr>
      <vt:lpstr>Seznam</vt:lpstr>
      <vt:lpstr>Zdroj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Přivřel Zdeněk, MUDr.</dc:creator>
  <cp:lastModifiedBy>Přivřel Zdeněk, MUDr.</cp:lastModifiedBy>
  <cp:lastPrinted>2025-04-14T19:51:51Z</cp:lastPrinted>
  <dcterms:created xsi:type="dcterms:W3CDTF">2025-03-31T11:30:49Z</dcterms:created>
  <dcterms:modified xsi:type="dcterms:W3CDTF">2025-04-14T20:17:25Z</dcterms:modified>
</cp:coreProperties>
</file>